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20"/>
  </bookViews>
  <sheets>
    <sheet name="ORÇ EM BRANCO" sheetId="2" r:id="rId1"/>
    <sheet name="BDI EM BRANCO" sheetId="4" r:id="rId2"/>
    <sheet name="CRONOGRAMA EM BRANCO" sheetId="6" r:id="rId3"/>
  </sheets>
  <definedNames>
    <definedName name="_xlnm.Print_Area" localSheetId="1">'BDI EM BRANCO'!$C$3:$L$48</definedName>
    <definedName name="_xlnm.Print_Area" localSheetId="2">'CRONOGRAMA EM BRANCO'!$B$1:$K$39</definedName>
    <definedName name="_xlnm.Print_Area" localSheetId="0">'ORÇ EM BRANCO'!$A$1:$J$90</definedName>
    <definedName name="Import_RespOrçamento">#REF!</definedName>
    <definedName name="Print_Area_0" localSheetId="1">'BDI EM BRANCO'!$C$1:$L$125</definedName>
    <definedName name="Print_Area_0" localSheetId="2">'CRONOGRAMA EM BRANCO'!$B$3:$K$43</definedName>
    <definedName name="Print_Area_0" localSheetId="0">'ORÇ EM BRANCO'!#REF!</definedName>
    <definedName name="_xlnm.Print_Titles" localSheetId="0">'ORÇ EM BRANCO'!$1:$5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<sst xmlns="http://schemas.openxmlformats.org/spreadsheetml/2006/main" count="591" uniqueCount="251">
  <si>
    <t>Identificação do Projeto: Moradia Digna</t>
  </si>
  <si>
    <t>Data de elaboração: Maio 2024</t>
  </si>
  <si>
    <t>Endereço: Rua Monsenhor Queiroz, 761</t>
  </si>
  <si>
    <t xml:space="preserve">Ultima revisão: </t>
  </si>
  <si>
    <t>BDI 1</t>
  </si>
  <si>
    <t>BDI 2</t>
  </si>
  <si>
    <t>BDI 3</t>
  </si>
  <si>
    <t>Tipo de intervenção: Moradia Digna Mulher</t>
  </si>
  <si>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</si>
  <si>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</si>
  <si>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</si>
  <si>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</si>
  <si>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</si>
  <si>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</si>
  <si>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</si>
  <si>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 (%)</t>
  </si>
  <si>
    <t>Preço Unitário (com BDI) (R$)</t>
  </si>
  <si>
    <t>Preço Total (R$)</t>
  </si>
  <si>
    <t>1.</t>
  </si>
  <si>
    <t>SERVIÇOS INICIAIS E FUNDAÇÃO</t>
  </si>
  <si>
    <t>1.1.</t>
  </si>
  <si>
    <t>SINAPI-I</t>
  </si>
  <si>
    <t xml:space="preserve">TIJOLO CERAMICO MACICO COMUM *5 X 10 X 20* CM (L X A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</si>
  <si>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UND</t>
  </si>
  <si>
    <t>1.2.</t>
  </si>
  <si>
    <t xml:space="preserve">BLOCO CERAMICO / TIJOLO VAZADO PARA ALVENARIA DE VEDACAO, 6 FUROS NA HORIZONTAL, 9 X 14 X 19 CM (L X A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</si>
  <si>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1.3.</t>
  </si>
  <si>
    <t>SINAPI</t>
  </si>
  <si>
    <t>MONTAGEM E DESMONTAGEM DE FÔRMA DE PILARES RETANGULARES E ESTRUTURAS SIMILARES, PÉ-DIREITO SIMPLES</t>
  </si>
  <si>
    <t>M²</t>
  </si>
  <si>
    <t>1.4.</t>
  </si>
  <si>
    <t>MONTAGEM E DESMONTAGEM DE FÔRMA DE VIGA</t>
  </si>
  <si>
    <t>1.5.</t>
  </si>
  <si>
    <t>ARMAÇÃO DE PILAR OU VIGA DE ESTRUTURA CONVENCIONAL DE CONCRETO ARMADO UTILIZANDO AÇO CA-60 DE 5,0 MM - MONTAGEM. AF_06/2022</t>
  </si>
  <si>
    <t>KG</t>
  </si>
  <si>
    <t>1.6.</t>
  </si>
  <si>
    <t>ARMAÇÃO DE PILAR OU VIGA DE ESTRUTURA CONVENCIONAL DE CONCRETO ARMADO UTILIZANDO AÇO CA-50 DE 6,3 MM - MONTAGEM. AF_06/2022</t>
  </si>
  <si>
    <t>1.7.</t>
  </si>
  <si>
    <t>ARMAÇÃO DE PILAR OU VIGA DE ESTRUTURA CONVENCIONAL DE CONCRETO ARMADO UTILIZANDO AÇO CA-50 DE 8,0 MM - MONTAGEM. AF_06/2022</t>
  </si>
  <si>
    <t>1.8.</t>
  </si>
  <si>
    <t>ARMAÇÃO DE PILAR OU VIGA DE ESTRUTURA CONVENCIONAL DE CONCRETO ARMADO UTILIZANDO AÇO CA-50 DE 10,0 MM - MONTAGEM. AF_06/2022</t>
  </si>
  <si>
    <t>1.9.</t>
  </si>
  <si>
    <t>CONCRETO FCK = 25MPA, TRAÇO 1:2,3:2,7 (EM MASSA SECA DE CIMENTO/ AREIA MÉDIA/ BRITA ) – PREPARO MECÂNICO COM BETONEIRA</t>
  </si>
  <si>
    <t>M³</t>
  </si>
  <si>
    <t>1.10.</t>
  </si>
  <si>
    <t>FABRICAÇÃO, MONTAGEM E DESMONTAGEM DE FÔRMA PARA SAPATA</t>
  </si>
  <si>
    <t>1.11</t>
  </si>
  <si>
    <t>FABRICAÇÃO, MONTAGEM E DESMONTAGEM DE FÔRMA PARA VIGA BALDRAME</t>
  </si>
  <si>
    <t>1.12.</t>
  </si>
  <si>
    <t>ARMAÇÃO DE BLOCO, VIGA BALDRAME E SAPATA UTILIZANDO AÇO CA-60 DE 5 MM - MONTAGEM. AF_06/2017</t>
  </si>
  <si>
    <t>1.13.</t>
  </si>
  <si>
    <t>ARMAÇÃO DE BLOCO, VIGA BALDRAME OU SAPATA UTILIZANDO AÇO CA-50 DE 6,3 MM - MONTAGEM. AF_06/2017</t>
  </si>
  <si>
    <t>1.14.</t>
  </si>
  <si>
    <t>ARMAÇÃO DE BLOCO, VIGA BALDRAME OU SAPATA UTILIZANDO AÇO CA-50 DE 8 MM - MONTAGEM. AF_06/2017</t>
  </si>
  <si>
    <t>1.15.</t>
  </si>
  <si>
    <t>ARMAÇÃO DE BLOCO, VIGA BALDRAME OU SAPATA UTILIZANDO AÇO CA-50 DE 10 MM - MONTAGEM. AF_06/2017</t>
  </si>
  <si>
    <t>1.16</t>
  </si>
  <si>
    <t>LASTRO DE CONCRETO MAGRO, APLICADO EM BLOCOS DE COROAMENTO OU SAPATAS, ESPESSURA DE 3 CM. AF_01/2024</t>
  </si>
  <si>
    <t>1.17</t>
  </si>
  <si>
    <t>IMPERMEABILIZAÇÃO DE SUPERFÍCIE COM EMULSÃO ASFÁLTICA, 2 DEMÃOS. AF_09/2023</t>
  </si>
  <si>
    <t>1.18</t>
  </si>
  <si>
    <t>ESCAVAÇÃO MANUAL PARA BLOCO DE COROAMENTO OU SAPATA (INCLUINDO ESCAVAÇÃO PARA COLOCAÇÃO DE FÔRMAS). AF_01/2024</t>
  </si>
  <si>
    <t>1.19</t>
  </si>
  <si>
    <t>ESCAVAÇÃO MANUAL PARA VIGA BALDRAME OU SAPATA CORRIDA (SEM ESCAVAÇÃO PARA COLOCAÇÃO DE FÔRMAS). AF_01/2024</t>
  </si>
  <si>
    <t>1.20.</t>
  </si>
  <si>
    <t>104895</t>
  </si>
  <si>
    <t>COMPOSIÇÃO PARAMÉTRICA DE EXECUÇÃO DE ALMOXARIFADO EM CANTEIRO DE OBRAS, FORA DA PROJEÇÃO DA LAJE, EM CHAPA DE MADEIRA COMPENSADA, NÃO INCLUSO MOBILIÁRIO E EQUIPAMENTOS. AF_01/2024_PE</t>
  </si>
  <si>
    <t>1.21.</t>
  </si>
  <si>
    <t>90777</t>
  </si>
  <si>
    <t>ENGENHEIRO CIVIL DE OBRA JUNIOR COM ENCARGOS COMPLEMENTARES</t>
  </si>
  <si>
    <t>H</t>
  </si>
  <si>
    <t>1.22.</t>
  </si>
  <si>
    <t>97622</t>
  </si>
  <si>
    <t>DEMOLIÇÃO DE ALVENARIA DE BLOCO FURADO, DE FORMA MANUAL, SEM REAPROVEITAMENTO. AF_09/2023</t>
  </si>
  <si>
    <t>2.</t>
  </si>
  <si>
    <t xml:space="preserve">ALVENARIAS </t>
  </si>
  <si>
    <t>2.1.</t>
  </si>
  <si>
    <t>103356</t>
  </si>
  <si>
    <t>ALVENARIA DE VEDAÇÃO DE BLOCOS CERÂMICOS FURADOS NA HORIZONTAL DE 9X19X29 CM (ESPESSURA 9 CM) E ARGAMASSA DE ASSENTAMENTO COM PREPARO EM BETONEIRA. AF_12/2021</t>
  </si>
  <si>
    <t>3.</t>
  </si>
  <si>
    <t>PAREDES INTERNAS EM DRYWALL</t>
  </si>
  <si>
    <t>DORMITÓRIO 1</t>
  </si>
  <si>
    <t>96358</t>
  </si>
  <si>
    <t>PAREDE  COM SISTEMA EM CHAPAS DE GESSO PARA DRYWALL, USO INTERNO, COM DUAS FACES SIMPLES E ESTRUTURA METÁLICA COM GUIAS SIMPLES, SEM VÃOS</t>
  </si>
  <si>
    <t>104718</t>
  </si>
  <si>
    <t>PAREDE  COM SISTEMA EM CHAPAS DE GESSO PARA DRYWALL, USO INTERNO, COM DUAS FACES SIMPLES E ESTRUTURA METÁLICA COM GUIAS SIMPLES, COM ÁREA LÍQUIDA MENOR QUE 6 M², COM VÃOS</t>
  </si>
  <si>
    <t>DORMITÓRIO 2</t>
  </si>
  <si>
    <t>4.</t>
  </si>
  <si>
    <t>COBERTURA</t>
  </si>
  <si>
    <t>94210</t>
  </si>
  <si>
    <t>TELHAMENTO COM TELHA ONDULADA DE FIBROCIMENTO E = 6 MM, COM RECOBRIMENTO LATERAL DE 1 1/4 DE ONDA PARA TELHADO COM INCLINAÇÃO MÁXIMA DE 10°, COM ATÉ 2 ÁGUAS, INCLUSO IÇAMENTO. AF_07/2019</t>
  </si>
  <si>
    <t>92543</t>
  </si>
  <si>
    <t>TRAMA DE MADEIRA COMPOSTA POR TERÇAS PARA TELHADOS DE ATÉ 2 ÁGUAS PARA TELHA ONDULADA DE FIBROCIMENTO, METÁLICA, PLÁSTICA OU TERMOACÚSTICA, INCLUSO TRANSPORTE VERTICAL. AF_07/2019</t>
  </si>
  <si>
    <t>96120</t>
  </si>
  <si>
    <t>ACABAMENTOS PARA FORRO (MOLDURA DE GESSO). AF_08/2023</t>
  </si>
  <si>
    <t>M</t>
  </si>
  <si>
    <t>96111</t>
  </si>
  <si>
    <t>FORRO EM RÉGUAS DE PVC, FRISADO, PARA AMBIENTES RESIDENCIAIS, INCLUSIVE ESTRUTURA UNIDIRECIONAL DE FIXAÇÃO. AF_08/2023_PS</t>
  </si>
  <si>
    <t>1115</t>
  </si>
  <si>
    <t>RUFO EXTERNO DE CHAPA AÇO GALVANIZADA NUM 26, CORTE 28CM</t>
  </si>
  <si>
    <t>5.</t>
  </si>
  <si>
    <t>CONTRAPISO</t>
  </si>
  <si>
    <t>87304</t>
  </si>
  <si>
    <t>ARGAMASSA TRAÇO 1:5 (EM VOLUME DE CIMENTO E AREIA MÉDIA ÚMIDA) PARA CONTRAPISO, PREPARO MECÂNICO COM BETONEIRA 400 L. AF_08/2019</t>
  </si>
  <si>
    <t>5.2</t>
  </si>
  <si>
    <t>100324</t>
  </si>
  <si>
    <t>LASTRO COM MATERIAL GRANULAR (PEDRA BRITADA N.1 E PEDRA BRITADA N.2),APLICADO EM PISOS OU LAJES SOBRE SOLO, ESPESSURA DE *10 CM*. AF_07/2019 (5m de espessura)</t>
  </si>
  <si>
    <t>5.3</t>
  </si>
  <si>
    <t>93390</t>
  </si>
  <si>
    <t>REVESTIMENTO CERÂMICO PARA PISO COM PLACAS TIPO ESMALTADA PADRÃO POPULAR DE DIMENSÕES 35X35 CM APLICADA EM AMBIENTES DE ÁREA ENTRE 5 M2 E 10  M2. AF_06/2014</t>
  </si>
  <si>
    <t>5.4</t>
  </si>
  <si>
    <t>93391</t>
  </si>
  <si>
    <t>REVESTIMENTO CERÂMICO PARA PISO COM PLACAS TIPO ESMALTADA PADRÃO POPULAR DE DIMENSÕES 35X35 CM APLICADA EM AMBIENTES DE ÁREA MAIOR QUE 10  M2. AF_06/2014</t>
  </si>
  <si>
    <t>5.5</t>
  </si>
  <si>
    <t>SOLEIRA PORTA - ( ADAPTAÇÃO: REVESTIMENTO CERÂMICO PARA PISO COM PLACAS TIPO ESMALTADA PADRÃO POPULAR DE DIMENSÕES 35X35 CM APLICADA EM AMBIENTES DE ÁREA ENTRE 5 M2 E 10 M2. AF_02/2023_PE</t>
  </si>
  <si>
    <t>6.</t>
  </si>
  <si>
    <t>REVESTIMENTO DE PAREDES</t>
  </si>
  <si>
    <t>6.1</t>
  </si>
  <si>
    <t>87878</t>
  </si>
  <si>
    <t>CHAPISCO APLICADO EM ALVENARIAS E ESTRUTURAS DE CONCRETO INTERNAS, COM COLHER DE PEDREIRO.  ARGAMASSA TRAÇO 1:3 COM PREPARO MANUAL. AF_10/2022</t>
  </si>
  <si>
    <t>6.2</t>
  </si>
  <si>
    <t>87547</t>
  </si>
  <si>
    <t>MASSA ÚNICA, PARA RECEBIMENTO DE PINTURA, EM ARGAMASSA TRAÇO 1:2:8, PREPARO MECÂNICO COM BETONEIRA 400L, APLICADA MANUALMENTE EM FACES INTERNAS DE PAREDES, ESPESSURA DE 10MM, COM EXECUÇÃO DE TALISCAS. AF_06/2014</t>
  </si>
  <si>
    <t>6.4</t>
  </si>
  <si>
    <t>87905</t>
  </si>
  <si>
    <t>CHAPISCO APLICADO EM ALVENARIA (COM PRESENÇA DE VÃOS) E ESTRUTURAS DE CONCRETO DE FACHADA, COM COLHER DE PEDREIRO. ARGAMASSA TRAÇO 1:3 COM PREPARO MANUAL. AF_10/2022</t>
  </si>
  <si>
    <t>6.5</t>
  </si>
  <si>
    <t>MASSA ÚNICA EM ARGAMASSA TRAÇO 1:2:8, PREPARO MECÂNICO COM BETONEIRA 400L, APLICADA MANUALMENTE EM PANOS DE FACHADA COM PRESENÇA DE VÃOS, ESPESSURA DE 25MM. AF_08/2022</t>
  </si>
  <si>
    <t>6.6</t>
  </si>
  <si>
    <t>REVESTIMENTO CERÂMICO PARA PAREDES INTERNAS COM PLACAS TIPO ESMALTADA PADRÃO POPULAR DE DIMENSÕES 20X20 CM, ARGAMASSA TIPO AC I, APLICADAS NA ALTURA INTEIRA DAS PAREDES. AF_02/2023_PE</t>
  </si>
  <si>
    <t>6.7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</si>
  <si>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</si>
  <si>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>7.</t>
  </si>
  <si>
    <t>ESQUADRIAS</t>
  </si>
  <si>
    <t>7.1</t>
  </si>
  <si>
    <t>KIT DE PORTA DE MADEIRA PARA PINTURA, SEMI-OCA (LEVE OU MÉDIA), PADRÃO POPULAR, 80X210CM, ESPESSURA DE 3,5CM, ITENS INCLUSOS: DOBRADIÇAS, MONTAGEM E INSTALAÇÃO DO BATENTE, FECHADURA COM EXECUÇÃO DO FURO - FORNECIMENTO E INSTALAÇÃO. AF_12/2019</t>
  </si>
  <si>
    <t>7.2</t>
  </si>
  <si>
    <t>94570</t>
  </si>
  <si>
    <t>JANELA DE ALUMÍNIO DE CORRER COM 2 FOLHAS PARA VIDROS, COM VIDROS, BATENTE, ACABAMENTO COM ACETATO OU BRILHANTE E FERRAGENS. EXCLUSIVE ALIZAR E CONTRAMARCO. FORNECIMENTO E INSTALAÇÃO. AF_12/2019</t>
  </si>
  <si>
    <t>7.3</t>
  </si>
  <si>
    <t>CONTRAMARCO DE ALUMÍNIO, FIXAÇÃO COM ARGAMASSA - FORNECIMENTO E INSTALAÇÃO. AF_12/2019</t>
  </si>
  <si>
    <t>7.4</t>
  </si>
  <si>
    <t>99861</t>
  </si>
  <si>
    <t>GRADIL EM FERRO FIXADO EM VÃOS DE JANELAS, FORMADO POR BARRAS CHATAS DE 25X4,8 MM. AF_04/2019</t>
  </si>
  <si>
    <t>7.5</t>
  </si>
  <si>
    <t>4930</t>
  </si>
  <si>
    <t>PORTA DE ABRIR / GIRO, EM GRADIL FERRO, COM BARRA CHATA 3 CM X 1/4", COM REQUADRO E GUARNIÇÃO - COMPLETO - ACABAMENTO NATURAL</t>
  </si>
  <si>
    <t>8.</t>
  </si>
  <si>
    <t>PINTURA</t>
  </si>
  <si>
    <t>88485</t>
  </si>
  <si>
    <t>FUNDO SELADOR ACRÍLICO, APLICAÇÃO MANUAL EM PAREDE, UMA DEMÃO. AF_04/2023</t>
  </si>
  <si>
    <t>104642</t>
  </si>
  <si>
    <t>PINTURA LÁTEX ACRÍLICA STANDARD, APLICAÇÃO MANUAL EM PAREDES, DUAS DEMÃOS. AF_04/2023</t>
  </si>
  <si>
    <t>9.</t>
  </si>
  <si>
    <t>REDE ELÉTRICA</t>
  </si>
  <si>
    <t>104473</t>
  </si>
  <si>
    <t>COMPOSIÇÃO PARAMÉTRICA DE PONTO ELÉTRICO DE ILUMINAÇÃO, COM INTERRUPTOR SIMPLES, EM EDIFÍCIO RESIDENCIAL COM ELETRODUTO EMBUTIDO EM RASGOS NAS PAREDES, INCLUSO TOMADA, ELETRODUTO, CABO, RASGO E CHUMBAMENTO (SEM LUMINÁRIA E LÂMPADA). AF_11/2022</t>
  </si>
  <si>
    <t>104475</t>
  </si>
  <si>
    <t>COMPOSIÇÃO PARAMÉTRICA DE PONTO ELÉTRICO DE TOMADA DE USO GERAL 2P+T (10A/250V) EM EDIFÍCIO RESIDENCIAL COM ELETRODUTO EMBUTIDO EM RASGOS NAS PAREDES, INCLUSO TOMADA, ELETRODUTO, CABO, RASGO, QUEBRA E CHUMBAMENTO. AF_11/2022</t>
  </si>
  <si>
    <t>97589</t>
  </si>
  <si>
    <t>LUMINÁRIA TIPO PLAFON EM PLÁSTICO, DE SOBREPOR, COM 1 LÂMPADA FLUORESCENTE DE 15 W, SEM REATOR - FORNECIMENTO E INSTALAÇÃO. AF_02/2020</t>
  </si>
  <si>
    <t>93654</t>
  </si>
  <si>
    <t>DISJUNTOR MONOPOLAR TIPO DIN, CORRENTE NOMINAL DE 16A - FORNECIMENTO E INSTALAÇÃO. AF_10/2020</t>
  </si>
  <si>
    <t>93655</t>
  </si>
  <si>
    <t>DISJUNTOR MONOPOLAR TIPO DIN, CORRENTE NOMINAL DE 20A - FORNECIMENTO E INSTALAÇÃO. AF_10/2020</t>
  </si>
  <si>
    <t>10.</t>
  </si>
  <si>
    <t>APARELHOS SANITÁRIOS</t>
  </si>
  <si>
    <t>86939</t>
  </si>
  <si>
    <t>LAVATÓRIO LOUÇA BRANCA COM COLUNA, *44 X 35,5* CM, PADRÃO POPULAR, INCLUSO SIFÃO FLEXÍVEL EM PVC, VÁLVULA E ENGATE FLEXÍVEL 30CM EM PLÁSTICO E COM TORNEIRA CROMADA PADRÃO POPULAR - FORNECIMENTO E INSTALAÇÃO AF_01/2020</t>
  </si>
  <si>
    <t>95546</t>
  </si>
  <si>
    <t>KIT DE ACESSÓRIOS PARA BANHEIRO EM METAL CROMADO, 5 PEÇAS, INCLUSO FIXAÇAO</t>
  </si>
  <si>
    <t>SINAPI - i</t>
  </si>
  <si>
    <t>11186</t>
  </si>
  <si>
    <t>ESPELHO CRISTAL E = 4 MM</t>
  </si>
  <si>
    <t>m2</t>
  </si>
  <si>
    <t>MORADIA DIGNA MULHER</t>
  </si>
  <si>
    <t>VALOR TOTAL</t>
  </si>
  <si>
    <t>Municipio de Pelotas RS</t>
  </si>
  <si>
    <t>15 de Maio de 2024</t>
  </si>
  <si>
    <t>Local</t>
  </si>
  <si>
    <t>Data</t>
  </si>
  <si>
    <t>Conforme legislação tributária municipal, definir estimativa de percentual da base de cálculo para o ISS:</t>
  </si>
  <si>
    <t>Sobre a base de cálculo, definir a respectiva alíquota do ISS (entre 2% e 5%):</t>
  </si>
  <si>
    <t>F</t>
  </si>
  <si>
    <t>TIPO DE OBRA</t>
  </si>
  <si>
    <t>Construção e Reforma de Edifícios</t>
  </si>
  <si>
    <t>Itens</t>
  </si>
  <si>
    <t>Siglas</t>
  </si>
  <si>
    <t>% Adotado</t>
  </si>
  <si>
    <t>Situação</t>
  </si>
  <si>
    <t>1º Quartil</t>
  </si>
  <si>
    <t>Médio</t>
  </si>
  <si>
    <t>3º Quartil</t>
  </si>
  <si>
    <t>Administração Central</t>
  </si>
  <si>
    <t>AC</t>
  </si>
  <si>
    <t>-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</si>
  <si>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</si>
  <si>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</si>
  <si>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</si>
  <si>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</si>
  <si>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</si>
  <si>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</si>
  <si>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</si>
  <si>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</si>
  <si>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</si>
  <si>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</si>
  <si>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</si>
  <si>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</si>
  <si>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</si>
  <si>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</si>
  <si>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</si>
  <si>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</si>
  <si>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Os valores de BDI foram calculados com o emprego da fórmula:</t>
  </si>
  <si>
    <t>BDI =</t>
  </si>
  <si>
    <t>- 1</t>
  </si>
  <si>
    <t>(1-CP-ISS-CRPB)</t>
  </si>
  <si>
    <t>Declaro para os devidos fins que, conforme legislação tributária municipal, a base de cálculo deste tipo de obra corresponde à 3,5%</t>
  </si>
  <si>
    <t>Declaro para os devidos fins que o regime de Contribuição Previdenciára sobre a Receita Bruta adotada para elaboração do orçamento foi Desonerado, e que esta é a alternativa mais adequada para a Administração Pública</t>
  </si>
  <si>
    <t>Observações:</t>
  </si>
  <si>
    <t>Pelotas RS</t>
  </si>
  <si>
    <t/>
  </si>
  <si>
    <t>(SELECIONAR)</t>
  </si>
  <si>
    <t>BDI COM desoneração</t>
  </si>
  <si>
    <t>BDI DES</t>
  </si>
  <si>
    <t>Janeiro de 2023</t>
  </si>
  <si>
    <t>Responsável Técnico</t>
  </si>
  <si>
    <t>Nome:Cassius Baumgarten</t>
  </si>
  <si>
    <t>CREA/CAU: A107769-4</t>
  </si>
  <si>
    <t>ART/RRT: 11571892</t>
  </si>
  <si>
    <t>Serviço</t>
  </si>
  <si>
    <t>Valor (R$)</t>
  </si>
  <si>
    <t>1º</t>
  </si>
  <si>
    <t>2º</t>
  </si>
  <si>
    <t>3º</t>
  </si>
  <si>
    <t>4º</t>
  </si>
  <si>
    <t>5º</t>
  </si>
  <si>
    <t>mês</t>
  </si>
  <si>
    <t>SUBTOTAL ITEM 1</t>
  </si>
  <si>
    <t>SUBTOTAL ITEM 2</t>
  </si>
  <si>
    <t>SUBTOTAL ITEM 3</t>
  </si>
  <si>
    <t>SUBTOTAL ITEM 4</t>
  </si>
  <si>
    <t>SUBTOTAL ITEM 5</t>
  </si>
  <si>
    <t>REVESTIMENTO DE PAREDE</t>
  </si>
  <si>
    <t>SUBTOTAL ITEM 6</t>
  </si>
  <si>
    <t>SUBTOTAL ITEM 7</t>
  </si>
  <si>
    <t>SUBTOTAL ITEM 8</t>
  </si>
  <si>
    <t>SUBTOTAL ITEM 9</t>
  </si>
  <si>
    <t>SUBTOTAL ITEM 10</t>
  </si>
  <si>
    <t>PERCENTUAL</t>
  </si>
  <si>
    <t>VALOR TOTAL GERAL</t>
  </si>
  <si>
    <t>VALOR ACUMULADO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</si>
</sst>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4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&quot;R$&quot;\ #,##0.00"/>
    <numFmt numFmtId="181" formatCode="_-[$R$-416]\ * #,##0.00_-;\-[$R$-416]\ * #,##0.00_-;_-[$R$-416]\ * &quot;-&quot;??_-;_-@"/>
    <numFmt numFmtId="182" formatCode="* #,##0.00\ ;\-* #,##0.00\ ;* \-#\ "/>
    <numFmt numFmtId="183" formatCode="* #,##0.0\ ;\-* #,##0.0\ ;* \-#\ "/>
    <numFmt numFmtId="184" formatCode="d\.m"/>
    <numFmt numFmtId="185" formatCode="[$R$-416]\ #,##0.00;[Red]\-[$R$-416]\ #,##0.00"/>
    <numFmt numFmtId="186" formatCode="d\.m\."/>
    <numFmt numFmtId="187" formatCode="General;General"/>
    <numFmt numFmtId="188" formatCode="dd&quot; de &quot;mmmm&quot; de &quot;yyyy"/>
    <numFmt numFmtId="189" formatCode="_-&quot;R$&quot;\ * #,##0.00_-;\-&quot;R$&quot;\ * #,##0.00_-;_-&quot;R$&quot;\ * &quot;-&quot;??_-;_-@"/>
  </numFmts>
  <fonts count="30">
    <font>
      <sz val="10"/>
      <color rgb="FF000000"/>
      <name val="Arial"/>
      <charset val="134"/>
      <scheme val="minor"/>
    </font>
    <font>
      <b/>
      <sz val="10"/>
      <color rgb="FF000000"/>
      <name val="Arial"/>
      <charset val="134"/>
    </font>
    <font>
      <sz val="10"/>
      <color rgb="FF000000"/>
      <name val="Arial"/>
      <charset val="134"/>
    </font>
    <font>
      <sz val="10"/>
      <name val="Arial"/>
      <charset val="134"/>
    </font>
    <font>
      <sz val="10"/>
      <color theme="1"/>
      <name val="Arial"/>
      <charset val="134"/>
      <scheme val="minor"/>
    </font>
    <font>
      <sz val="9"/>
      <color rgb="FF000000"/>
      <name val="Arial"/>
      <charset val="134"/>
    </font>
    <font>
      <b/>
      <sz val="10"/>
      <color theme="1"/>
      <name val="Arial"/>
      <charset val="134"/>
    </font>
    <font>
      <sz val="10"/>
      <color theme="1"/>
      <name val="Arial"/>
      <charset val="134"/>
    </font>
    <font>
      <b/>
      <sz val="11"/>
      <color rgb="FF000000"/>
      <name val="Arial"/>
      <charset val="134"/>
    </font>
    <font>
      <sz val="11"/>
      <color rgb="FF000000"/>
      <name val="Arial"/>
      <charset val="134"/>
    </font>
    <font>
      <sz val="10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/>
        <bgColor theme="0"/>
      </patternFill>
    </fill>
    <fill>
      <patternFill patternType="solid">
        <fgColor rgb="FFC0C0C0"/>
        <bgColor rgb="FFC0C0C0"/>
      </patternFill>
    </fill>
    <fill>
      <patternFill patternType="solid">
        <fgColor rgb="FF808080"/>
        <bgColor rgb="FF808080"/>
      </patternFill>
    </fill>
    <fill>
      <patternFill patternType="solid">
        <fgColor rgb="FFE7E6E6"/>
        <bgColor rgb="FFE7E6E6"/>
      </patternFill>
    </fill>
    <fill>
      <patternFill patternType="solid">
        <fgColor rgb="FFCCCCFF"/>
        <bgColor rgb="FFCCCCFF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0" fillId="0" borderId="0" applyFont="0" applyFill="0" applyBorder="0" applyAlignment="0" applyProtection="0">
      <alignment vertical="center"/>
    </xf>
    <xf numFmtId="177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178" fontId="10" fillId="0" borderId="0" applyFont="0" applyFill="0" applyBorder="0" applyAlignment="0" applyProtection="0">
      <alignment vertical="center"/>
    </xf>
    <xf numFmtId="179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3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7" applyNumberFormat="0" applyFill="0" applyAlignment="0" applyProtection="0">
      <alignment vertical="center"/>
    </xf>
    <xf numFmtId="0" fontId="17" fillId="0" borderId="37" applyNumberFormat="0" applyFill="0" applyAlignment="0" applyProtection="0">
      <alignment vertical="center"/>
    </xf>
    <xf numFmtId="0" fontId="18" fillId="0" borderId="3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0" borderId="39" applyNumberFormat="0" applyAlignment="0" applyProtection="0">
      <alignment vertical="center"/>
    </xf>
    <xf numFmtId="0" fontId="20" fillId="11" borderId="40" applyNumberFormat="0" applyAlignment="0" applyProtection="0">
      <alignment vertical="center"/>
    </xf>
    <xf numFmtId="0" fontId="21" fillId="11" borderId="39" applyNumberFormat="0" applyAlignment="0" applyProtection="0">
      <alignment vertical="center"/>
    </xf>
    <xf numFmtId="0" fontId="22" fillId="12" borderId="41" applyNumberFormat="0" applyAlignment="0" applyProtection="0">
      <alignment vertical="center"/>
    </xf>
    <xf numFmtId="0" fontId="23" fillId="0" borderId="42" applyNumberFormat="0" applyFill="0" applyAlignment="0" applyProtection="0">
      <alignment vertical="center"/>
    </xf>
    <xf numFmtId="0" fontId="24" fillId="0" borderId="43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</cellStyleXfs>
  <cellXfs count="231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2" fillId="2" borderId="1" xfId="0" applyFont="1" applyFill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2" fillId="2" borderId="5" xfId="0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left"/>
    </xf>
    <xf numFmtId="0" fontId="3" fillId="0" borderId="11" xfId="0" applyFont="1" applyBorder="1"/>
    <xf numFmtId="0" fontId="3" fillId="0" borderId="12" xfId="0" applyFont="1" applyBorder="1"/>
    <xf numFmtId="9" fontId="2" fillId="0" borderId="13" xfId="0" applyNumberFormat="1" applyFont="1" applyBorder="1" applyAlignment="1">
      <alignment horizontal="center"/>
    </xf>
    <xf numFmtId="10" fontId="2" fillId="3" borderId="13" xfId="0" applyNumberFormat="1" applyFont="1" applyFill="1" applyBorder="1" applyAlignment="1">
      <alignment horizontal="center"/>
    </xf>
    <xf numFmtId="180" fontId="2" fillId="0" borderId="0" xfId="0" applyNumberFormat="1" applyFont="1"/>
    <xf numFmtId="0" fontId="3" fillId="0" borderId="14" xfId="0" applyFont="1" applyBorder="1"/>
    <xf numFmtId="180" fontId="2" fillId="0" borderId="15" xfId="0" applyNumberFormat="1" applyFont="1" applyBorder="1" applyAlignment="1">
      <alignment horizontal="right"/>
    </xf>
    <xf numFmtId="0" fontId="3" fillId="0" borderId="16" xfId="0" applyFont="1" applyBorder="1"/>
    <xf numFmtId="0" fontId="3" fillId="0" borderId="17" xfId="0" applyFont="1" applyBorder="1"/>
    <xf numFmtId="180" fontId="2" fillId="0" borderId="17" xfId="0" applyNumberFormat="1" applyFont="1" applyBorder="1" applyAlignment="1"/>
    <xf numFmtId="180" fontId="2" fillId="3" borderId="18" xfId="0" applyNumberFormat="1" applyFont="1" applyFill="1" applyBorder="1"/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left"/>
    </xf>
    <xf numFmtId="0" fontId="1" fillId="2" borderId="19" xfId="0" applyFont="1" applyFill="1" applyBorder="1" applyAlignment="1">
      <alignment horizontal="center"/>
    </xf>
    <xf numFmtId="0" fontId="3" fillId="0" borderId="20" xfId="0" applyFont="1" applyBorder="1"/>
    <xf numFmtId="0" fontId="3" fillId="0" borderId="21" xfId="0" applyFont="1" applyBorder="1"/>
    <xf numFmtId="9" fontId="2" fillId="0" borderId="22" xfId="0" applyNumberFormat="1" applyFont="1" applyBorder="1"/>
    <xf numFmtId="10" fontId="2" fillId="0" borderId="22" xfId="0" applyNumberFormat="1" applyFont="1" applyBorder="1"/>
    <xf numFmtId="0" fontId="1" fillId="2" borderId="23" xfId="0" applyFont="1" applyFill="1" applyBorder="1" applyAlignment="1">
      <alignment horizontal="center"/>
    </xf>
    <xf numFmtId="0" fontId="3" fillId="0" borderId="24" xfId="0" applyFont="1" applyBorder="1"/>
    <xf numFmtId="0" fontId="3" fillId="0" borderId="25" xfId="0" applyFont="1" applyBorder="1"/>
    <xf numFmtId="181" fontId="2" fillId="0" borderId="26" xfId="0" applyNumberFormat="1" applyFont="1" applyBorder="1" applyAlignment="1"/>
    <xf numFmtId="181" fontId="2" fillId="0" borderId="26" xfId="0" applyNumberFormat="1" applyFont="1" applyBorder="1"/>
    <xf numFmtId="0" fontId="2" fillId="0" borderId="20" xfId="0" applyFont="1" applyBorder="1"/>
    <xf numFmtId="0" fontId="1" fillId="0" borderId="0" xfId="0" applyFont="1"/>
    <xf numFmtId="0" fontId="2" fillId="0" borderId="23" xfId="0" applyFont="1" applyBorder="1" applyAlignment="1">
      <alignment horizontal="center"/>
    </xf>
    <xf numFmtId="0" fontId="2" fillId="0" borderId="23" xfId="0" applyFont="1" applyBorder="1"/>
    <xf numFmtId="0" fontId="2" fillId="0" borderId="24" xfId="0" applyFont="1" applyBorder="1"/>
    <xf numFmtId="0" fontId="4" fillId="0" borderId="0" xfId="0" applyFont="1"/>
    <xf numFmtId="0" fontId="1" fillId="0" borderId="23" xfId="0" applyFont="1" applyBorder="1" applyAlignment="1">
      <alignment horizontal="center"/>
    </xf>
    <xf numFmtId="0" fontId="1" fillId="0" borderId="23" xfId="0" applyFont="1" applyBorder="1"/>
    <xf numFmtId="0" fontId="1" fillId="0" borderId="24" xfId="0" applyFont="1" applyBorder="1"/>
    <xf numFmtId="0" fontId="2" fillId="2" borderId="23" xfId="0" applyFont="1" applyFill="1" applyBorder="1"/>
    <xf numFmtId="0" fontId="2" fillId="2" borderId="24" xfId="0" applyFont="1" applyFill="1" applyBorder="1"/>
    <xf numFmtId="0" fontId="2" fillId="0" borderId="27" xfId="0" applyFont="1" applyBorder="1" applyAlignment="1">
      <alignment horizontal="center" vertical="center"/>
    </xf>
    <xf numFmtId="0" fontId="3" fillId="0" borderId="28" xfId="0" applyFont="1" applyBorder="1"/>
    <xf numFmtId="0" fontId="3" fillId="0" borderId="19" xfId="0" applyFont="1" applyBorder="1"/>
    <xf numFmtId="0" fontId="2" fillId="2" borderId="23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23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28" xfId="0" applyFont="1" applyBorder="1"/>
    <xf numFmtId="0" fontId="2" fillId="0" borderId="25" xfId="0" applyFont="1" applyBorder="1"/>
    <xf numFmtId="0" fontId="2" fillId="0" borderId="26" xfId="0" applyFont="1" applyBorder="1"/>
    <xf numFmtId="10" fontId="2" fillId="2" borderId="23" xfId="0" applyNumberFormat="1" applyFont="1" applyFill="1" applyBorder="1" applyAlignment="1">
      <alignment horizontal="center"/>
    </xf>
    <xf numFmtId="0" fontId="1" fillId="0" borderId="25" xfId="0" applyFont="1" applyBorder="1"/>
    <xf numFmtId="0" fontId="2" fillId="2" borderId="25" xfId="0" applyFont="1" applyFill="1" applyBorder="1"/>
    <xf numFmtId="0" fontId="3" fillId="0" borderId="29" xfId="0" applyFont="1" applyBorder="1"/>
    <xf numFmtId="0" fontId="2" fillId="0" borderId="30" xfId="0" applyFont="1" applyBorder="1" applyAlignment="1">
      <alignment horizontal="center" vertical="center"/>
    </xf>
    <xf numFmtId="0" fontId="3" fillId="0" borderId="22" xfId="0" applyFont="1" applyBorder="1"/>
    <xf numFmtId="0" fontId="2" fillId="0" borderId="26" xfId="0" applyFont="1" applyBorder="1" applyAlignment="1">
      <alignment horizontal="center"/>
    </xf>
    <xf numFmtId="10" fontId="2" fillId="2" borderId="26" xfId="0" applyNumberFormat="1" applyFont="1" applyFill="1" applyBorder="1" applyAlignment="1">
      <alignment horizontal="center"/>
    </xf>
    <xf numFmtId="10" fontId="2" fillId="0" borderId="26" xfId="0" applyNumberFormat="1" applyFont="1" applyBorder="1" applyAlignment="1">
      <alignment horizontal="center"/>
    </xf>
    <xf numFmtId="0" fontId="2" fillId="2" borderId="26" xfId="0" applyFont="1" applyFill="1" applyBorder="1"/>
    <xf numFmtId="49" fontId="2" fillId="0" borderId="0" xfId="0" applyNumberFormat="1" applyFont="1"/>
    <xf numFmtId="10" fontId="2" fillId="0" borderId="0" xfId="0" applyNumberFormat="1" applyFont="1"/>
    <xf numFmtId="0" fontId="1" fillId="0" borderId="2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3" fillId="0" borderId="31" xfId="0" applyFont="1" applyBorder="1"/>
    <xf numFmtId="0" fontId="3" fillId="0" borderId="32" xfId="0" applyFont="1" applyBorder="1"/>
    <xf numFmtId="0" fontId="2" fillId="0" borderId="30" xfId="0" applyFont="1" applyBorder="1" applyAlignment="1">
      <alignment horizontal="center"/>
    </xf>
    <xf numFmtId="10" fontId="2" fillId="0" borderId="22" xfId="0" applyNumberFormat="1" applyFont="1" applyBorder="1" applyAlignment="1">
      <alignment horizontal="center"/>
    </xf>
    <xf numFmtId="0" fontId="1" fillId="4" borderId="30" xfId="0" applyFont="1" applyFill="1" applyBorder="1" applyAlignment="1">
      <alignment horizontal="center" vertical="center" wrapText="1"/>
    </xf>
    <xf numFmtId="49" fontId="1" fillId="4" borderId="30" xfId="0" applyNumberFormat="1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vertical="center" wrapText="1"/>
    </xf>
    <xf numFmtId="0" fontId="1" fillId="4" borderId="33" xfId="0" applyFont="1" applyFill="1" applyBorder="1" applyAlignment="1">
      <alignment horizontal="center" vertical="center" wrapText="1"/>
    </xf>
    <xf numFmtId="49" fontId="1" fillId="5" borderId="28" xfId="0" applyNumberFormat="1" applyFont="1" applyFill="1" applyBorder="1" applyAlignment="1">
      <alignment horizontal="left" vertical="center" wrapText="1"/>
    </xf>
    <xf numFmtId="2" fontId="1" fillId="5" borderId="28" xfId="0" applyNumberFormat="1" applyFont="1" applyFill="1" applyBorder="1" applyAlignment="1">
      <alignment horizontal="left" vertical="center" wrapText="1"/>
    </xf>
    <xf numFmtId="2" fontId="1" fillId="5" borderId="28" xfId="0" applyNumberFormat="1" applyFont="1" applyFill="1" applyBorder="1" applyAlignment="1">
      <alignment vertical="center" wrapText="1"/>
    </xf>
    <xf numFmtId="2" fontId="1" fillId="6" borderId="23" xfId="0" applyNumberFormat="1" applyFont="1" applyFill="1" applyBorder="1" applyAlignment="1">
      <alignment horizontal="left" vertical="center" wrapText="1"/>
    </xf>
    <xf numFmtId="2" fontId="1" fillId="6" borderId="24" xfId="0" applyNumberFormat="1" applyFont="1" applyFill="1" applyBorder="1" applyAlignment="1">
      <alignment horizontal="center" vertical="center" wrapText="1"/>
    </xf>
    <xf numFmtId="49" fontId="1" fillId="6" borderId="24" xfId="0" applyNumberFormat="1" applyFont="1" applyFill="1" applyBorder="1" applyAlignment="1">
      <alignment horizontal="center" vertical="center" wrapText="1"/>
    </xf>
    <xf numFmtId="2" fontId="1" fillId="6" borderId="24" xfId="0" applyNumberFormat="1" applyFont="1" applyFill="1" applyBorder="1" applyAlignment="1">
      <alignment vertical="center" wrapText="1"/>
    </xf>
    <xf numFmtId="182" fontId="2" fillId="6" borderId="24" xfId="0" applyNumberFormat="1" applyFont="1" applyFill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49" fontId="2" fillId="7" borderId="26" xfId="0" applyNumberFormat="1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183" fontId="2" fillId="0" borderId="26" xfId="0" applyNumberFormat="1" applyFont="1" applyBorder="1" applyAlignment="1">
      <alignment vertical="center"/>
    </xf>
    <xf numFmtId="182" fontId="2" fillId="0" borderId="26" xfId="0" applyNumberFormat="1" applyFont="1" applyBorder="1" applyAlignment="1">
      <alignment horizontal="center" vertical="center"/>
    </xf>
    <xf numFmtId="182" fontId="2" fillId="0" borderId="26" xfId="0" applyNumberFormat="1" applyFont="1" applyBorder="1" applyAlignment="1">
      <alignment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49" fontId="6" fillId="0" borderId="26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/>
    </xf>
    <xf numFmtId="2" fontId="1" fillId="6" borderId="23" xfId="0" applyNumberFormat="1" applyFont="1" applyFill="1" applyBorder="1" applyAlignment="1">
      <alignment vertical="center" wrapText="1"/>
    </xf>
    <xf numFmtId="2" fontId="1" fillId="6" borderId="19" xfId="0" applyNumberFormat="1" applyFont="1" applyFill="1" applyBorder="1" applyAlignment="1">
      <alignment horizontal="left" vertical="center" wrapText="1"/>
    </xf>
    <xf numFmtId="2" fontId="1" fillId="6" borderId="28" xfId="0" applyNumberFormat="1" applyFont="1" applyFill="1" applyBorder="1" applyAlignment="1">
      <alignment vertical="center" wrapText="1"/>
    </xf>
    <xf numFmtId="49" fontId="1" fillId="6" borderId="28" xfId="0" applyNumberFormat="1" applyFont="1" applyFill="1" applyBorder="1" applyAlignment="1">
      <alignment horizontal="center" vertical="center" wrapText="1"/>
    </xf>
    <xf numFmtId="2" fontId="1" fillId="6" borderId="27" xfId="0" applyNumberFormat="1" applyFont="1" applyFill="1" applyBorder="1" applyAlignment="1">
      <alignment vertical="center" wrapText="1"/>
    </xf>
    <xf numFmtId="2" fontId="1" fillId="6" borderId="28" xfId="0" applyNumberFormat="1" applyFont="1" applyFill="1" applyBorder="1" applyAlignment="1">
      <alignment horizontal="center" vertical="center" wrapText="1"/>
    </xf>
    <xf numFmtId="182" fontId="2" fillId="6" borderId="28" xfId="0" applyNumberFormat="1" applyFont="1" applyFill="1" applyBorder="1" applyAlignment="1">
      <alignment vertical="center" wrapText="1"/>
    </xf>
    <xf numFmtId="182" fontId="2" fillId="6" borderId="28" xfId="0" applyNumberFormat="1" applyFont="1" applyFill="1" applyBorder="1" applyAlignment="1">
      <alignment horizontal="right" vertical="center" wrapText="1"/>
    </xf>
    <xf numFmtId="184" fontId="1" fillId="6" borderId="19" xfId="0" applyNumberFormat="1" applyFont="1" applyFill="1" applyBorder="1" applyAlignment="1">
      <alignment horizontal="left" vertical="center" wrapText="1"/>
    </xf>
    <xf numFmtId="184" fontId="2" fillId="3" borderId="19" xfId="0" applyNumberFormat="1" applyFont="1" applyFill="1" applyBorder="1" applyAlignment="1">
      <alignment horizontal="left" vertical="center" wrapText="1"/>
    </xf>
    <xf numFmtId="49" fontId="2" fillId="7" borderId="30" xfId="0" applyNumberFormat="1" applyFont="1" applyFill="1" applyBorder="1" applyAlignment="1">
      <alignment horizontal="center" vertical="center" wrapText="1"/>
    </xf>
    <xf numFmtId="49" fontId="1" fillId="8" borderId="26" xfId="0" applyNumberFormat="1" applyFont="1" applyFill="1" applyBorder="1" applyAlignment="1">
      <alignment horizontal="center" vertical="center" wrapText="1"/>
    </xf>
    <xf numFmtId="2" fontId="2" fillId="8" borderId="26" xfId="0" applyNumberFormat="1" applyFont="1" applyFill="1" applyBorder="1" applyAlignment="1">
      <alignment vertical="center" wrapText="1"/>
    </xf>
    <xf numFmtId="182" fontId="2" fillId="8" borderId="26" xfId="0" applyNumberFormat="1" applyFont="1" applyFill="1" applyBorder="1" applyAlignment="1">
      <alignment vertical="center" wrapText="1"/>
    </xf>
    <xf numFmtId="182" fontId="2" fillId="8" borderId="26" xfId="0" applyNumberFormat="1" applyFont="1" applyFill="1" applyBorder="1" applyAlignment="1">
      <alignment horizontal="right" vertical="center" wrapText="1"/>
    </xf>
    <xf numFmtId="49" fontId="2" fillId="0" borderId="30" xfId="0" applyNumberFormat="1" applyFont="1" applyBorder="1" applyAlignment="1">
      <alignment horizontal="center" vertical="center"/>
    </xf>
    <xf numFmtId="182" fontId="2" fillId="6" borderId="24" xfId="0" applyNumberFormat="1" applyFont="1" applyFill="1" applyBorder="1" applyAlignment="1">
      <alignment vertical="center" wrapText="1"/>
    </xf>
    <xf numFmtId="184" fontId="2" fillId="0" borderId="22" xfId="0" applyNumberFormat="1" applyFont="1" applyBorder="1" applyAlignment="1">
      <alignment horizontal="center" vertical="center"/>
    </xf>
    <xf numFmtId="49" fontId="2" fillId="7" borderId="22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182" fontId="2" fillId="0" borderId="22" xfId="0" applyNumberFormat="1" applyFont="1" applyBorder="1" applyAlignment="1">
      <alignment vertical="center"/>
    </xf>
    <xf numFmtId="182" fontId="2" fillId="0" borderId="22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184" fontId="2" fillId="0" borderId="33" xfId="0" applyNumberFormat="1" applyFont="1" applyBorder="1" applyAlignment="1">
      <alignment horizontal="center" vertical="center"/>
    </xf>
    <xf numFmtId="49" fontId="1" fillId="0" borderId="33" xfId="0" applyNumberFormat="1" applyFont="1" applyBorder="1" applyAlignment="1">
      <alignment horizontal="center" vertical="center"/>
    </xf>
    <xf numFmtId="49" fontId="2" fillId="0" borderId="33" xfId="0" applyNumberFormat="1" applyFont="1" applyBorder="1" applyAlignment="1">
      <alignment horizontal="center" vertical="center" wrapText="1"/>
    </xf>
    <xf numFmtId="182" fontId="2" fillId="0" borderId="33" xfId="0" applyNumberFormat="1" applyFont="1" applyBorder="1" applyAlignment="1">
      <alignment vertical="center"/>
    </xf>
    <xf numFmtId="182" fontId="2" fillId="0" borderId="33" xfId="0" applyNumberFormat="1" applyFont="1" applyBorder="1" applyAlignment="1">
      <alignment horizontal="center" vertical="center"/>
    </xf>
    <xf numFmtId="184" fontId="2" fillId="0" borderId="30" xfId="0" applyNumberFormat="1" applyFont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/>
    </xf>
    <xf numFmtId="182" fontId="2" fillId="0" borderId="30" xfId="0" applyNumberFormat="1" applyFont="1" applyBorder="1" applyAlignment="1">
      <alignment vertical="center"/>
    </xf>
    <xf numFmtId="182" fontId="2" fillId="0" borderId="30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182" fontId="2" fillId="0" borderId="26" xfId="0" applyNumberFormat="1" applyFont="1" applyBorder="1" applyAlignment="1">
      <alignment horizontal="center" vertical="center" wrapText="1"/>
    </xf>
    <xf numFmtId="49" fontId="6" fillId="0" borderId="26" xfId="0" applyNumberFormat="1" applyFont="1" applyBorder="1" applyAlignment="1">
      <alignment horizontal="center" vertical="center" wrapText="1"/>
    </xf>
    <xf numFmtId="2" fontId="1" fillId="6" borderId="20" xfId="0" applyNumberFormat="1" applyFont="1" applyFill="1" applyBorder="1" applyAlignment="1">
      <alignment vertical="center" wrapText="1"/>
    </xf>
    <xf numFmtId="49" fontId="1" fillId="6" borderId="20" xfId="0" applyNumberFormat="1" applyFont="1" applyFill="1" applyBorder="1" applyAlignment="1">
      <alignment horizontal="center" vertical="center" wrapText="1"/>
    </xf>
    <xf numFmtId="2" fontId="1" fillId="6" borderId="20" xfId="0" applyNumberFormat="1" applyFont="1" applyFill="1" applyBorder="1" applyAlignment="1">
      <alignment horizontal="center" vertical="center" wrapText="1"/>
    </xf>
    <xf numFmtId="182" fontId="2" fillId="6" borderId="20" xfId="0" applyNumberFormat="1" applyFont="1" applyFill="1" applyBorder="1" applyAlignment="1">
      <alignment vertical="center" wrapText="1"/>
    </xf>
    <xf numFmtId="182" fontId="2" fillId="6" borderId="20" xfId="0" applyNumberFormat="1" applyFont="1" applyFill="1" applyBorder="1" applyAlignment="1">
      <alignment horizontal="right" vertical="center" wrapText="1"/>
    </xf>
    <xf numFmtId="182" fontId="2" fillId="3" borderId="26" xfId="0" applyNumberFormat="1" applyFont="1" applyFill="1" applyBorder="1" applyAlignment="1">
      <alignment horizontal="center" vertical="center" wrapText="1"/>
    </xf>
    <xf numFmtId="0" fontId="7" fillId="8" borderId="24" xfId="0" applyFont="1" applyFill="1" applyBorder="1" applyAlignment="1">
      <alignment horizontal="center" vertical="center" wrapText="1"/>
    </xf>
    <xf numFmtId="0" fontId="2" fillId="8" borderId="26" xfId="0" applyFont="1" applyFill="1" applyBorder="1" applyAlignment="1">
      <alignment horizontal="center" vertical="center"/>
    </xf>
    <xf numFmtId="182" fontId="2" fillId="8" borderId="26" xfId="0" applyNumberFormat="1" applyFont="1" applyFill="1" applyBorder="1" applyAlignment="1">
      <alignment vertical="center"/>
    </xf>
    <xf numFmtId="0" fontId="7" fillId="0" borderId="24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2" fontId="2" fillId="0" borderId="26" xfId="0" applyNumberFormat="1" applyFont="1" applyBorder="1" applyAlignment="1">
      <alignment vertical="center"/>
    </xf>
    <xf numFmtId="49" fontId="1" fillId="0" borderId="26" xfId="0" applyNumberFormat="1" applyFont="1" applyBorder="1" applyAlignment="1">
      <alignment horizontal="center" vertical="center" wrapText="1"/>
    </xf>
    <xf numFmtId="2" fontId="2" fillId="0" borderId="26" xfId="0" applyNumberFormat="1" applyFont="1" applyBorder="1" applyAlignment="1">
      <alignment horizontal="center" vertical="center" wrapText="1"/>
    </xf>
    <xf numFmtId="2" fontId="2" fillId="0" borderId="26" xfId="0" applyNumberFormat="1" applyFont="1" applyBorder="1" applyAlignment="1">
      <alignment vertical="center" wrapText="1"/>
    </xf>
    <xf numFmtId="182" fontId="2" fillId="0" borderId="26" xfId="0" applyNumberFormat="1" applyFont="1" applyBorder="1" applyAlignment="1">
      <alignment horizontal="right" vertical="center" wrapText="1"/>
    </xf>
    <xf numFmtId="2" fontId="1" fillId="6" borderId="24" xfId="0" applyNumberFormat="1" applyFont="1" applyFill="1" applyBorder="1" applyAlignment="1">
      <alignment horizontal="left" vertical="center" wrapText="1"/>
    </xf>
    <xf numFmtId="184" fontId="2" fillId="0" borderId="26" xfId="0" applyNumberFormat="1" applyFont="1" applyBorder="1" applyAlignment="1">
      <alignment horizontal="center" vertical="center"/>
    </xf>
    <xf numFmtId="182" fontId="2" fillId="3" borderId="26" xfId="0" applyNumberFormat="1" applyFont="1" applyFill="1" applyBorder="1" applyAlignment="1">
      <alignment vertical="center" wrapText="1"/>
    </xf>
    <xf numFmtId="0" fontId="2" fillId="0" borderId="29" xfId="0" applyFont="1" applyBorder="1" applyAlignment="1">
      <alignment horizontal="center"/>
    </xf>
    <xf numFmtId="10" fontId="2" fillId="0" borderId="21" xfId="0" applyNumberFormat="1" applyFont="1" applyBorder="1" applyAlignment="1">
      <alignment horizontal="center"/>
    </xf>
    <xf numFmtId="182" fontId="1" fillId="5" borderId="29" xfId="0" applyNumberFormat="1" applyFont="1" applyFill="1" applyBorder="1" applyAlignment="1">
      <alignment horizontal="right" vertical="center" wrapText="1"/>
    </xf>
    <xf numFmtId="185" fontId="1" fillId="6" borderId="24" xfId="0" applyNumberFormat="1" applyFont="1" applyFill="1" applyBorder="1" applyAlignment="1">
      <alignment vertical="center" wrapText="1"/>
    </xf>
    <xf numFmtId="182" fontId="1" fillId="6" borderId="25" xfId="0" applyNumberFormat="1" applyFont="1" applyFill="1" applyBorder="1" applyAlignment="1">
      <alignment horizontal="right" vertical="center" wrapText="1"/>
    </xf>
    <xf numFmtId="182" fontId="2" fillId="0" borderId="1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182" fontId="1" fillId="6" borderId="26" xfId="0" applyNumberFormat="1" applyFont="1" applyFill="1" applyBorder="1" applyAlignment="1">
      <alignment horizontal="right" vertical="center" wrapText="1"/>
    </xf>
    <xf numFmtId="182" fontId="2" fillId="6" borderId="25" xfId="0" applyNumberFormat="1" applyFont="1" applyFill="1" applyBorder="1" applyAlignment="1">
      <alignment horizontal="right" vertical="center" wrapText="1"/>
    </xf>
    <xf numFmtId="182" fontId="2" fillId="0" borderId="22" xfId="0" applyNumberFormat="1" applyFont="1" applyBorder="1" applyAlignment="1">
      <alignment horizontal="right" vertical="center"/>
    </xf>
    <xf numFmtId="2" fontId="1" fillId="6" borderId="25" xfId="0" applyNumberFormat="1" applyFont="1" applyFill="1" applyBorder="1" applyAlignment="1">
      <alignment horizontal="center" vertical="center" wrapText="1"/>
    </xf>
    <xf numFmtId="182" fontId="2" fillId="0" borderId="31" xfId="0" applyNumberFormat="1" applyFont="1" applyBorder="1" applyAlignment="1">
      <alignment horizontal="center" vertical="center"/>
    </xf>
    <xf numFmtId="182" fontId="2" fillId="0" borderId="23" xfId="0" applyNumberFormat="1" applyFont="1" applyBorder="1" applyAlignment="1">
      <alignment horizontal="center" vertical="center"/>
    </xf>
    <xf numFmtId="185" fontId="2" fillId="0" borderId="26" xfId="0" applyNumberFormat="1" applyFont="1" applyBorder="1" applyAlignment="1">
      <alignment vertical="center" wrapText="1"/>
    </xf>
    <xf numFmtId="2" fontId="1" fillId="6" borderId="20" xfId="0" applyNumberFormat="1" applyFont="1" applyFill="1" applyBorder="1" applyAlignment="1">
      <alignment horizontal="left" vertical="center" wrapText="1"/>
    </xf>
    <xf numFmtId="49" fontId="1" fillId="0" borderId="33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182" fontId="2" fillId="3" borderId="22" xfId="0" applyNumberFormat="1" applyFont="1" applyFill="1" applyBorder="1" applyAlignment="1">
      <alignment vertical="center" wrapText="1"/>
    </xf>
    <xf numFmtId="182" fontId="2" fillId="3" borderId="22" xfId="0" applyNumberFormat="1" applyFont="1" applyFill="1" applyBorder="1" applyAlignment="1">
      <alignment horizontal="center" vertical="center" wrapText="1"/>
    </xf>
    <xf numFmtId="49" fontId="1" fillId="0" borderId="30" xfId="0" applyNumberFormat="1" applyFont="1" applyBorder="1" applyAlignment="1">
      <alignment horizontal="center" vertical="center" wrapText="1"/>
    </xf>
    <xf numFmtId="182" fontId="2" fillId="3" borderId="30" xfId="0" applyNumberFormat="1" applyFont="1" applyFill="1" applyBorder="1" applyAlignment="1">
      <alignment vertical="center" wrapText="1"/>
    </xf>
    <xf numFmtId="182" fontId="2" fillId="3" borderId="30" xfId="0" applyNumberFormat="1" applyFont="1" applyFill="1" applyBorder="1" applyAlignment="1">
      <alignment horizontal="center" vertical="center" wrapText="1"/>
    </xf>
    <xf numFmtId="186" fontId="2" fillId="0" borderId="26" xfId="0" applyNumberFormat="1" applyFont="1" applyBorder="1" applyAlignment="1">
      <alignment horizontal="center" vertical="center"/>
    </xf>
    <xf numFmtId="49" fontId="2" fillId="7" borderId="26" xfId="0" applyNumberFormat="1" applyFont="1" applyFill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182" fontId="2" fillId="0" borderId="26" xfId="0" applyNumberFormat="1" applyFont="1" applyBorder="1" applyAlignment="1">
      <alignment horizontal="right" vertical="center"/>
    </xf>
    <xf numFmtId="182" fontId="2" fillId="8" borderId="26" xfId="0" applyNumberFormat="1" applyFont="1" applyFill="1" applyBorder="1" applyAlignment="1">
      <alignment horizontal="right" vertical="center"/>
    </xf>
    <xf numFmtId="2" fontId="2" fillId="7" borderId="26" xfId="0" applyNumberFormat="1" applyFont="1" applyFill="1" applyBorder="1" applyAlignment="1">
      <alignment horizontal="center" vertical="center"/>
    </xf>
    <xf numFmtId="2" fontId="2" fillId="0" borderId="26" xfId="0" applyNumberFormat="1" applyFont="1" applyBorder="1" applyAlignment="1">
      <alignment horizontal="center" vertical="center"/>
    </xf>
    <xf numFmtId="2" fontId="2" fillId="0" borderId="2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left" vertical="center" wrapText="1"/>
    </xf>
    <xf numFmtId="2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vertical="center" wrapText="1"/>
    </xf>
    <xf numFmtId="182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26" xfId="0" applyFont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right"/>
    </xf>
    <xf numFmtId="187" fontId="2" fillId="0" borderId="20" xfId="0" applyNumberFormat="1" applyFont="1" applyBorder="1" applyAlignment="1">
      <alignment horizontal="left"/>
    </xf>
    <xf numFmtId="187" fontId="2" fillId="0" borderId="0" xfId="0" applyNumberFormat="1" applyFont="1" applyAlignment="1">
      <alignment wrapText="1"/>
    </xf>
    <xf numFmtId="0" fontId="2" fillId="0" borderId="20" xfId="0" applyFont="1" applyBorder="1" applyAlignment="1">
      <alignment horizontal="left"/>
    </xf>
    <xf numFmtId="0" fontId="1" fillId="0" borderId="28" xfId="0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188" fontId="2" fillId="0" borderId="0" xfId="0" applyNumberFormat="1" applyFont="1"/>
    <xf numFmtId="0" fontId="1" fillId="0" borderId="28" xfId="0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49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9" fillId="0" borderId="0" xfId="0" applyFont="1"/>
    <xf numFmtId="0" fontId="1" fillId="0" borderId="0" xfId="0" applyFont="1" applyAlignment="1">
      <alignment horizontal="left" vertical="top"/>
    </xf>
    <xf numFmtId="0" fontId="2" fillId="0" borderId="28" xfId="0" applyFont="1" applyBorder="1" applyAlignment="1">
      <alignment horizontal="left" vertical="center"/>
    </xf>
    <xf numFmtId="2" fontId="1" fillId="6" borderId="26" xfId="0" applyNumberFormat="1" applyFont="1" applyFill="1" applyBorder="1" applyAlignment="1">
      <alignment horizontal="right" vertical="center" wrapText="1"/>
    </xf>
    <xf numFmtId="185" fontId="2" fillId="0" borderId="26" xfId="0" applyNumberFormat="1" applyFont="1" applyBorder="1" applyAlignment="1">
      <alignment vertical="center"/>
    </xf>
    <xf numFmtId="185" fontId="1" fillId="0" borderId="0" xfId="0" applyNumberFormat="1" applyFont="1" applyAlignment="1">
      <alignment vertical="center" wrapText="1"/>
    </xf>
    <xf numFmtId="182" fontId="1" fillId="0" borderId="0" xfId="0" applyNumberFormat="1" applyFont="1" applyAlignment="1">
      <alignment horizontal="right" vertical="center" wrapText="1"/>
    </xf>
    <xf numFmtId="0" fontId="2" fillId="3" borderId="0" xfId="0" applyFont="1" applyFill="1" applyBorder="1"/>
    <xf numFmtId="189" fontId="2" fillId="5" borderId="25" xfId="0" applyNumberFormat="1" applyFont="1" applyFill="1" applyBorder="1" applyAlignment="1">
      <alignment horizontal="center" vertical="center" wrapText="1"/>
    </xf>
    <xf numFmtId="2" fontId="1" fillId="3" borderId="34" xfId="0" applyNumberFormat="1" applyFont="1" applyFill="1" applyBorder="1" applyAlignment="1">
      <alignment horizontal="center" vertical="center" wrapText="1"/>
    </xf>
    <xf numFmtId="189" fontId="1" fillId="3" borderId="35" xfId="0" applyNumberFormat="1" applyFont="1" applyFill="1" applyBorder="1" applyAlignment="1">
      <alignment horizontal="left" vertical="center" wrapText="1"/>
    </xf>
    <xf numFmtId="2" fontId="1" fillId="3" borderId="0" xfId="0" applyNumberFormat="1" applyFont="1" applyFill="1" applyBorder="1" applyAlignment="1">
      <alignment horizontal="right" vertical="center" wrapText="1"/>
    </xf>
    <xf numFmtId="182" fontId="2" fillId="3" borderId="0" xfId="0" applyNumberFormat="1" applyFont="1" applyFill="1" applyBorder="1" applyAlignment="1">
      <alignment horizontal="left" vertical="center" wrapText="1"/>
    </xf>
    <xf numFmtId="189" fontId="1" fillId="3" borderId="0" xfId="0" applyNumberFormat="1" applyFont="1" applyFill="1" applyBorder="1" applyAlignment="1">
      <alignment horizontal="right" vertical="center" wrapText="1"/>
    </xf>
  </cellXfs>
  <cellStyles count="49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1011"/>
  <sheetViews>
    <sheetView showGridLines="0" tabSelected="1" view="pageBreakPreview" zoomScaleNormal="100" workbookViewId="0">
      <selection activeCell="F29" sqref="F29"/>
    </sheetView>
  </sheetViews>
  <sheetFormatPr defaultColWidth="12.5714285714286" defaultRowHeight="15" customHeight="1"/>
  <cols>
    <col min="1" max="1" width="5.42857142857143" customWidth="1"/>
    <col min="2" max="2" width="10.1428571428571" customWidth="1"/>
    <col min="3" max="3" width="7.71428571428571" customWidth="1"/>
    <col min="4" max="4" width="74" customWidth="1"/>
    <col min="5" max="5" width="10.2857142857143" customWidth="1"/>
    <col min="6" max="6" width="11.7142857142857" customWidth="1"/>
    <col min="7" max="7" width="12.8571428571429" customWidth="1"/>
    <col min="8" max="8" width="9.14285714285714" customWidth="1"/>
    <col min="9" max="9" width="13.2857142857143" customWidth="1"/>
    <col min="10" max="10" width="15.7142857142857" customWidth="1"/>
    <col min="11" max="25" width="9.14285714285714" customWidth="1"/>
  </cols>
  <sheetData>
    <row r="1" ht="12.75" customHeight="1" spans="1:10">
      <c r="A1" s="71"/>
      <c r="B1" s="62"/>
      <c r="C1" s="72" t="s">
        <v>0</v>
      </c>
      <c r="D1" s="34"/>
      <c r="E1" s="73" t="s">
        <v>1</v>
      </c>
      <c r="F1" s="33"/>
      <c r="G1" s="34"/>
      <c r="H1" s="73"/>
      <c r="I1" s="33"/>
      <c r="J1" s="34"/>
    </row>
    <row r="2" ht="25.5" customHeight="1" spans="1:10">
      <c r="A2" s="74"/>
      <c r="B2" s="75"/>
      <c r="C2" s="72" t="s">
        <v>2</v>
      </c>
      <c r="D2" s="34"/>
      <c r="E2" s="73" t="s">
        <v>3</v>
      </c>
      <c r="F2" s="33"/>
      <c r="G2" s="34"/>
      <c r="H2" s="76" t="s">
        <v>4</v>
      </c>
      <c r="I2" s="163" t="s">
        <v>5</v>
      </c>
      <c r="J2" s="76" t="s">
        <v>6</v>
      </c>
    </row>
    <row r="3" ht="12.75" customHeight="1" spans="1:10">
      <c r="A3" s="50"/>
      <c r="B3" s="29"/>
      <c r="C3" s="72" t="s">
        <v>7</v>
      </c>
      <c r="D3" s="34"/>
      <c r="E3" s="73"/>
      <c r="F3" s="33"/>
      <c r="G3" s="34"/>
      <c r="H3" s="77" t="e">
        <f>#REF!</f>
        <v>#REF!</v>
      </c>
      <c r="I3" s="164" t="e">
        <f>#REF!</f>
        <v>#REF!</v>
      </c>
      <c r="J3" s="77" t="e">
        <f>#REF!</f>
        <v>#REF!</v>
      </c>
    </row>
    <row r="4" customHeight="1" spans="1:10">
      <c r="A4" s="78" t="s">
        <v>8</v>
      </c>
      <c r="B4" s="78" t="s">
        <v>9</v>
      </c>
      <c r="C4" s="79" t="s">
        <v>10</v>
      </c>
      <c r="D4" s="78" t="s">
        <v>11</v>
      </c>
      <c r="E4" s="78" t="s">
        <v>12</v>
      </c>
      <c r="F4" s="80" t="s">
        <v>13</v>
      </c>
      <c r="G4" s="78" t="s">
        <v>14</v>
      </c>
      <c r="H4" s="81" t="s">
        <v>15</v>
      </c>
      <c r="I4" s="78" t="s">
        <v>16</v>
      </c>
      <c r="J4" s="78" t="s">
        <v>17</v>
      </c>
    </row>
    <row r="5" ht="33" customHeight="1" spans="1:10">
      <c r="A5" s="64"/>
      <c r="B5" s="64"/>
      <c r="C5" s="64"/>
      <c r="D5" s="64"/>
      <c r="E5" s="64"/>
      <c r="F5" s="64"/>
      <c r="G5" s="64"/>
      <c r="H5" s="64"/>
      <c r="I5" s="64"/>
      <c r="J5" s="64"/>
    </row>
    <row r="6" ht="13.5" customHeight="1" spans="1:10">
      <c r="A6" s="49"/>
      <c r="B6" s="82"/>
      <c r="C6" s="82"/>
      <c r="D6" s="83"/>
      <c r="E6" s="83"/>
      <c r="F6" s="84"/>
      <c r="G6" s="83"/>
      <c r="H6" s="83"/>
      <c r="I6" s="83"/>
      <c r="J6" s="165">
        <f>J7+J30+J32+J38+J44+J50+J57+J63+J66+J72</f>
        <v>0</v>
      </c>
    </row>
    <row r="7" ht="13.5" customHeight="1" spans="1:10">
      <c r="A7" s="85" t="s">
        <v>18</v>
      </c>
      <c r="B7" s="86"/>
      <c r="C7" s="87"/>
      <c r="D7" s="88" t="s">
        <v>19</v>
      </c>
      <c r="E7" s="86"/>
      <c r="F7" s="88"/>
      <c r="G7" s="89"/>
      <c r="H7" s="88"/>
      <c r="I7" s="166"/>
      <c r="J7" s="167">
        <f>SUM(J8:J29)</f>
        <v>0</v>
      </c>
    </row>
    <row r="8" ht="12.75" spans="1:10">
      <c r="A8" s="90" t="s">
        <v>20</v>
      </c>
      <c r="B8" s="91" t="s">
        <v>21</v>
      </c>
      <c r="C8" s="92">
        <v>7258</v>
      </c>
      <c r="D8" s="93" t="s">
        <v>22</v>
      </c>
      <c r="E8" s="94" t="s">
        <v>23</v>
      </c>
      <c r="F8" s="95"/>
      <c r="G8" s="96"/>
      <c r="H8" s="94"/>
      <c r="I8" s="168"/>
      <c r="J8" s="96"/>
    </row>
    <row r="9" ht="25.5" spans="1:25">
      <c r="A9" s="90" t="s">
        <v>24</v>
      </c>
      <c r="B9" s="91" t="s">
        <v>21</v>
      </c>
      <c r="C9" s="92">
        <v>7267</v>
      </c>
      <c r="D9" s="93" t="s">
        <v>25</v>
      </c>
      <c r="E9" s="94" t="s">
        <v>23</v>
      </c>
      <c r="F9" s="95"/>
      <c r="G9" s="96"/>
      <c r="H9" s="94"/>
      <c r="I9" s="168"/>
      <c r="J9" s="96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</row>
    <row r="10" ht="25.5" spans="1:25">
      <c r="A10" s="90" t="s">
        <v>26</v>
      </c>
      <c r="B10" s="91" t="s">
        <v>27</v>
      </c>
      <c r="C10" s="92">
        <v>92443</v>
      </c>
      <c r="D10" s="93" t="s">
        <v>28</v>
      </c>
      <c r="E10" s="94" t="s">
        <v>29</v>
      </c>
      <c r="F10" s="97"/>
      <c r="G10" s="96"/>
      <c r="H10" s="94"/>
      <c r="I10" s="168"/>
      <c r="J10" s="96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69"/>
    </row>
    <row r="11" ht="12.75" spans="1:10">
      <c r="A11" s="90" t="s">
        <v>30</v>
      </c>
      <c r="B11" s="91" t="s">
        <v>27</v>
      </c>
      <c r="C11" s="92">
        <v>92479</v>
      </c>
      <c r="D11" s="93" t="s">
        <v>31</v>
      </c>
      <c r="E11" s="94" t="s">
        <v>29</v>
      </c>
      <c r="F11" s="97"/>
      <c r="G11" s="96"/>
      <c r="H11" s="94"/>
      <c r="I11" s="168"/>
      <c r="J11" s="96"/>
    </row>
    <row r="12" ht="25.5" spans="1:10">
      <c r="A12" s="90" t="s">
        <v>32</v>
      </c>
      <c r="B12" s="91" t="s">
        <v>27</v>
      </c>
      <c r="C12" s="98">
        <v>92759</v>
      </c>
      <c r="D12" s="93" t="s">
        <v>33</v>
      </c>
      <c r="E12" s="94" t="s">
        <v>34</v>
      </c>
      <c r="F12" s="97"/>
      <c r="G12" s="96"/>
      <c r="H12" s="94"/>
      <c r="I12" s="168"/>
      <c r="J12" s="96"/>
    </row>
    <row r="13" ht="25.5" spans="1:10">
      <c r="A13" s="90" t="s">
        <v>35</v>
      </c>
      <c r="B13" s="91" t="s">
        <v>27</v>
      </c>
      <c r="C13" s="92">
        <v>92760</v>
      </c>
      <c r="D13" s="93" t="s">
        <v>36</v>
      </c>
      <c r="E13" s="94" t="s">
        <v>34</v>
      </c>
      <c r="F13" s="97"/>
      <c r="G13" s="96"/>
      <c r="H13" s="94"/>
      <c r="I13" s="168"/>
      <c r="J13" s="96"/>
    </row>
    <row r="14" ht="25.5" spans="1:11">
      <c r="A14" s="90" t="s">
        <v>37</v>
      </c>
      <c r="B14" s="91" t="s">
        <v>27</v>
      </c>
      <c r="C14" s="92">
        <v>92761</v>
      </c>
      <c r="D14" s="93" t="s">
        <v>38</v>
      </c>
      <c r="E14" s="94" t="s">
        <v>34</v>
      </c>
      <c r="F14" s="97"/>
      <c r="G14" s="96"/>
      <c r="H14" s="94"/>
      <c r="I14" s="168"/>
      <c r="J14" s="96"/>
      <c r="K14" s="169"/>
    </row>
    <row r="15" ht="25.5" spans="1:11">
      <c r="A15" s="90" t="s">
        <v>39</v>
      </c>
      <c r="B15" s="91" t="s">
        <v>27</v>
      </c>
      <c r="C15" s="92">
        <v>92762</v>
      </c>
      <c r="D15" s="93" t="s">
        <v>40</v>
      </c>
      <c r="E15" s="94" t="s">
        <v>34</v>
      </c>
      <c r="F15" s="97"/>
      <c r="G15" s="96"/>
      <c r="H15" s="94"/>
      <c r="I15" s="168"/>
      <c r="J15" s="96"/>
      <c r="K15" s="169"/>
    </row>
    <row r="16" ht="25.5" spans="1:12">
      <c r="A16" s="90" t="s">
        <v>41</v>
      </c>
      <c r="B16" s="91" t="s">
        <v>27</v>
      </c>
      <c r="C16" s="92">
        <v>94971</v>
      </c>
      <c r="D16" s="93" t="s">
        <v>42</v>
      </c>
      <c r="E16" s="94" t="s">
        <v>43</v>
      </c>
      <c r="F16" s="97"/>
      <c r="G16" s="96"/>
      <c r="H16" s="94"/>
      <c r="I16" s="168"/>
      <c r="J16" s="96"/>
      <c r="L16" s="42"/>
    </row>
    <row r="17" ht="12.75" spans="1:12">
      <c r="A17" s="90" t="s">
        <v>44</v>
      </c>
      <c r="B17" s="91" t="s">
        <v>27</v>
      </c>
      <c r="C17" s="92">
        <v>96535</v>
      </c>
      <c r="D17" s="93" t="s">
        <v>45</v>
      </c>
      <c r="E17" s="94" t="s">
        <v>29</v>
      </c>
      <c r="F17" s="97"/>
      <c r="G17" s="96"/>
      <c r="H17" s="94"/>
      <c r="I17" s="168"/>
      <c r="J17" s="96"/>
      <c r="L17" s="42"/>
    </row>
    <row r="18" ht="12.75" spans="1:12">
      <c r="A18" s="90" t="s">
        <v>46</v>
      </c>
      <c r="B18" s="91" t="s">
        <v>27</v>
      </c>
      <c r="C18" s="99">
        <v>96536</v>
      </c>
      <c r="D18" s="93" t="s">
        <v>47</v>
      </c>
      <c r="E18" s="94" t="s">
        <v>29</v>
      </c>
      <c r="F18" s="97"/>
      <c r="G18" s="96"/>
      <c r="H18" s="94"/>
      <c r="I18" s="168"/>
      <c r="J18" s="96"/>
      <c r="L18" s="42"/>
    </row>
    <row r="19" ht="25.5" spans="1:12">
      <c r="A19" s="90" t="s">
        <v>48</v>
      </c>
      <c r="B19" s="91" t="s">
        <v>27</v>
      </c>
      <c r="C19" s="98">
        <v>96543</v>
      </c>
      <c r="D19" s="93" t="s">
        <v>49</v>
      </c>
      <c r="E19" s="94" t="s">
        <v>34</v>
      </c>
      <c r="F19" s="97"/>
      <c r="G19" s="96"/>
      <c r="H19" s="94"/>
      <c r="I19" s="168"/>
      <c r="J19" s="96"/>
      <c r="L19" s="42"/>
    </row>
    <row r="20" ht="25.5" spans="1:12">
      <c r="A20" s="90" t="s">
        <v>50</v>
      </c>
      <c r="B20" s="91" t="s">
        <v>27</v>
      </c>
      <c r="C20" s="92">
        <v>96544</v>
      </c>
      <c r="D20" s="93" t="s">
        <v>51</v>
      </c>
      <c r="E20" s="94" t="s">
        <v>34</v>
      </c>
      <c r="F20" s="97"/>
      <c r="G20" s="96"/>
      <c r="H20" s="94"/>
      <c r="I20" s="168"/>
      <c r="J20" s="96"/>
      <c r="L20" s="42"/>
    </row>
    <row r="21" ht="25.5" spans="1:12">
      <c r="A21" s="90" t="s">
        <v>52</v>
      </c>
      <c r="B21" s="91" t="s">
        <v>27</v>
      </c>
      <c r="C21" s="92">
        <v>96545</v>
      </c>
      <c r="D21" s="93" t="s">
        <v>53</v>
      </c>
      <c r="E21" s="94" t="s">
        <v>34</v>
      </c>
      <c r="F21" s="97"/>
      <c r="G21" s="96"/>
      <c r="H21" s="94"/>
      <c r="I21" s="168"/>
      <c r="J21" s="96"/>
      <c r="L21" s="42"/>
    </row>
    <row r="22" ht="25.5" spans="1:12">
      <c r="A22" s="90" t="s">
        <v>54</v>
      </c>
      <c r="B22" s="91" t="s">
        <v>27</v>
      </c>
      <c r="C22" s="92">
        <v>96546</v>
      </c>
      <c r="D22" s="93" t="s">
        <v>55</v>
      </c>
      <c r="E22" s="94" t="s">
        <v>34</v>
      </c>
      <c r="F22" s="97"/>
      <c r="G22" s="96"/>
      <c r="H22" s="94"/>
      <c r="I22" s="168"/>
      <c r="J22" s="96"/>
      <c r="L22" s="42"/>
    </row>
    <row r="23" ht="25.5" spans="1:12">
      <c r="A23" s="90" t="s">
        <v>56</v>
      </c>
      <c r="B23" s="91" t="s">
        <v>27</v>
      </c>
      <c r="C23" s="100">
        <v>96617</v>
      </c>
      <c r="D23" s="101" t="s">
        <v>57</v>
      </c>
      <c r="E23" s="94" t="s">
        <v>29</v>
      </c>
      <c r="F23" s="97"/>
      <c r="G23" s="96"/>
      <c r="H23" s="94"/>
      <c r="I23" s="168"/>
      <c r="J23" s="96"/>
      <c r="L23" s="42"/>
    </row>
    <row r="24" ht="25.5" spans="1:12">
      <c r="A24" s="90" t="s">
        <v>58</v>
      </c>
      <c r="B24" s="91" t="s">
        <v>27</v>
      </c>
      <c r="C24" s="92">
        <v>98557</v>
      </c>
      <c r="D24" s="93" t="s">
        <v>59</v>
      </c>
      <c r="E24" s="94" t="s">
        <v>29</v>
      </c>
      <c r="F24" s="97"/>
      <c r="G24" s="96"/>
      <c r="H24" s="94"/>
      <c r="I24" s="168"/>
      <c r="J24" s="96"/>
      <c r="L24" s="42"/>
    </row>
    <row r="25" ht="25.5" spans="1:12">
      <c r="A25" s="90" t="s">
        <v>60</v>
      </c>
      <c r="B25" s="91" t="s">
        <v>27</v>
      </c>
      <c r="C25" s="92">
        <v>96523</v>
      </c>
      <c r="D25" s="93" t="s">
        <v>61</v>
      </c>
      <c r="E25" s="94" t="s">
        <v>43</v>
      </c>
      <c r="F25" s="97"/>
      <c r="G25" s="96"/>
      <c r="H25" s="94"/>
      <c r="I25" s="168"/>
      <c r="J25" s="96"/>
      <c r="L25" s="42"/>
    </row>
    <row r="26" ht="25.5" spans="1:12">
      <c r="A26" s="90" t="s">
        <v>62</v>
      </c>
      <c r="B26" s="91" t="s">
        <v>27</v>
      </c>
      <c r="C26" s="92">
        <v>96526</v>
      </c>
      <c r="D26" s="93" t="s">
        <v>63</v>
      </c>
      <c r="E26" s="94" t="s">
        <v>43</v>
      </c>
      <c r="F26" s="97"/>
      <c r="G26" s="96"/>
      <c r="H26" s="94"/>
      <c r="I26" s="168"/>
      <c r="J26" s="96"/>
      <c r="L26" s="42"/>
    </row>
    <row r="27" ht="38.25" spans="1:12">
      <c r="A27" s="90" t="s">
        <v>64</v>
      </c>
      <c r="B27" s="91" t="s">
        <v>27</v>
      </c>
      <c r="C27" s="102" t="s">
        <v>65</v>
      </c>
      <c r="D27" s="103" t="s">
        <v>66</v>
      </c>
      <c r="E27" s="94" t="s">
        <v>29</v>
      </c>
      <c r="F27" s="97"/>
      <c r="G27" s="96"/>
      <c r="H27" s="94"/>
      <c r="I27" s="168"/>
      <c r="J27" s="96"/>
      <c r="L27" s="42"/>
    </row>
    <row r="28" ht="12.75" spans="1:12">
      <c r="A28" s="90" t="s">
        <v>67</v>
      </c>
      <c r="B28" s="91" t="s">
        <v>27</v>
      </c>
      <c r="C28" s="104" t="s">
        <v>68</v>
      </c>
      <c r="D28" s="103" t="s">
        <v>69</v>
      </c>
      <c r="E28" s="94" t="s">
        <v>70</v>
      </c>
      <c r="F28" s="97"/>
      <c r="G28" s="96"/>
      <c r="H28" s="94"/>
      <c r="I28" s="168"/>
      <c r="J28" s="96"/>
      <c r="L28" s="42"/>
    </row>
    <row r="29" ht="25.5" spans="1:12">
      <c r="A29" s="90" t="s">
        <v>71</v>
      </c>
      <c r="B29" s="91" t="s">
        <v>27</v>
      </c>
      <c r="C29" s="102" t="s">
        <v>72</v>
      </c>
      <c r="D29" s="103" t="s">
        <v>73</v>
      </c>
      <c r="E29" s="94" t="s">
        <v>43</v>
      </c>
      <c r="F29" s="97"/>
      <c r="G29" s="96"/>
      <c r="H29" s="94"/>
      <c r="I29" s="168"/>
      <c r="J29" s="96"/>
      <c r="L29" s="42"/>
    </row>
    <row r="30" ht="12.75" spans="1:12">
      <c r="A30" s="85" t="s">
        <v>74</v>
      </c>
      <c r="B30" s="88"/>
      <c r="C30" s="87"/>
      <c r="D30" s="105" t="s">
        <v>75</v>
      </c>
      <c r="E30" s="88"/>
      <c r="F30" s="88"/>
      <c r="G30" s="88"/>
      <c r="H30" s="88"/>
      <c r="I30" s="88"/>
      <c r="J30" s="170"/>
      <c r="L30" s="42"/>
    </row>
    <row r="31" ht="38.25" spans="1:12">
      <c r="A31" s="90" t="s">
        <v>76</v>
      </c>
      <c r="B31" s="91" t="s">
        <v>27</v>
      </c>
      <c r="C31" s="102" t="s">
        <v>77</v>
      </c>
      <c r="D31" s="103" t="s">
        <v>78</v>
      </c>
      <c r="E31" s="94" t="s">
        <v>29</v>
      </c>
      <c r="F31" s="97"/>
      <c r="G31" s="96"/>
      <c r="H31" s="94"/>
      <c r="I31" s="168"/>
      <c r="J31" s="96"/>
      <c r="L31" s="42"/>
    </row>
    <row r="32" ht="12.75" spans="1:10">
      <c r="A32" s="106" t="s">
        <v>79</v>
      </c>
      <c r="B32" s="107"/>
      <c r="C32" s="108"/>
      <c r="D32" s="109" t="s">
        <v>80</v>
      </c>
      <c r="E32" s="110"/>
      <c r="F32" s="111"/>
      <c r="G32" s="112"/>
      <c r="H32" s="110"/>
      <c r="I32" s="112"/>
      <c r="J32" s="170"/>
    </row>
    <row r="33" ht="12.75" spans="1:10">
      <c r="A33" s="113"/>
      <c r="B33" s="107"/>
      <c r="C33" s="108"/>
      <c r="D33" s="109" t="s">
        <v>81</v>
      </c>
      <c r="E33" s="110"/>
      <c r="F33" s="111"/>
      <c r="G33" s="112"/>
      <c r="H33" s="112"/>
      <c r="I33" s="112"/>
      <c r="J33" s="171"/>
    </row>
    <row r="34" ht="38.25" spans="1:10">
      <c r="A34" s="114">
        <v>45294</v>
      </c>
      <c r="B34" s="115" t="s">
        <v>27</v>
      </c>
      <c r="C34" s="116" t="s">
        <v>82</v>
      </c>
      <c r="D34" s="117" t="s">
        <v>83</v>
      </c>
      <c r="E34" s="94" t="s">
        <v>29</v>
      </c>
      <c r="F34" s="118"/>
      <c r="G34" s="119"/>
      <c r="H34" s="120"/>
      <c r="I34" s="97"/>
      <c r="J34" s="172"/>
    </row>
    <row r="35" ht="38.25" spans="1:10">
      <c r="A35" s="114">
        <v>45325</v>
      </c>
      <c r="B35" s="115" t="s">
        <v>27</v>
      </c>
      <c r="C35" s="116" t="s">
        <v>84</v>
      </c>
      <c r="D35" s="117" t="s">
        <v>85</v>
      </c>
      <c r="E35" s="94" t="s">
        <v>29</v>
      </c>
      <c r="F35" s="118"/>
      <c r="G35" s="119"/>
      <c r="H35" s="120"/>
      <c r="I35" s="97"/>
      <c r="J35" s="172"/>
    </row>
    <row r="36" ht="12.75" spans="1:10">
      <c r="A36" s="113"/>
      <c r="B36" s="107"/>
      <c r="C36" s="87"/>
      <c r="D36" s="109" t="s">
        <v>86</v>
      </c>
      <c r="E36" s="86"/>
      <c r="F36" s="121"/>
      <c r="G36" s="89"/>
      <c r="H36" s="110"/>
      <c r="I36" s="110"/>
      <c r="J36" s="173"/>
    </row>
    <row r="37" ht="38.25" spans="1:10">
      <c r="A37" s="114">
        <v>45354</v>
      </c>
      <c r="B37" s="115" t="s">
        <v>27</v>
      </c>
      <c r="C37" s="116" t="s">
        <v>84</v>
      </c>
      <c r="D37" s="117" t="s">
        <v>85</v>
      </c>
      <c r="E37" s="94" t="s">
        <v>29</v>
      </c>
      <c r="F37" s="118"/>
      <c r="G37" s="119"/>
      <c r="H37" s="120"/>
      <c r="I37" s="97"/>
      <c r="J37" s="172"/>
    </row>
    <row r="38" ht="12.75" spans="1:10">
      <c r="A38" s="85" t="s">
        <v>87</v>
      </c>
      <c r="B38" s="88"/>
      <c r="C38" s="87"/>
      <c r="D38" s="105" t="s">
        <v>88</v>
      </c>
      <c r="E38" s="86"/>
      <c r="F38" s="121"/>
      <c r="G38" s="89"/>
      <c r="H38" s="86"/>
      <c r="I38" s="86"/>
      <c r="J38" s="170"/>
    </row>
    <row r="39" ht="38.25" spans="1:10">
      <c r="A39" s="122">
        <v>45295</v>
      </c>
      <c r="B39" s="123" t="s">
        <v>27</v>
      </c>
      <c r="C39" s="124" t="s">
        <v>89</v>
      </c>
      <c r="D39" s="125" t="s">
        <v>90</v>
      </c>
      <c r="E39" s="94" t="s">
        <v>29</v>
      </c>
      <c r="F39" s="126"/>
      <c r="G39" s="127"/>
      <c r="H39" s="128"/>
      <c r="I39" s="168"/>
      <c r="J39" s="96"/>
    </row>
    <row r="40" ht="38.25" spans="1:10">
      <c r="A40" s="129">
        <v>45326</v>
      </c>
      <c r="B40" s="123" t="s">
        <v>27</v>
      </c>
      <c r="C40" s="130" t="s">
        <v>91</v>
      </c>
      <c r="D40" s="131" t="s">
        <v>92</v>
      </c>
      <c r="E40" s="94" t="s">
        <v>29</v>
      </c>
      <c r="F40" s="132"/>
      <c r="G40" s="133"/>
      <c r="H40" s="128"/>
      <c r="I40" s="168"/>
      <c r="J40" s="96"/>
    </row>
    <row r="41" ht="12.75" spans="1:10">
      <c r="A41" s="134">
        <v>45386</v>
      </c>
      <c r="B41" s="123" t="s">
        <v>27</v>
      </c>
      <c r="C41" s="135" t="s">
        <v>93</v>
      </c>
      <c r="D41" s="125" t="s">
        <v>94</v>
      </c>
      <c r="E41" s="120" t="s">
        <v>95</v>
      </c>
      <c r="F41" s="136"/>
      <c r="G41" s="137"/>
      <c r="H41" s="128"/>
      <c r="I41" s="168"/>
      <c r="J41" s="96"/>
    </row>
    <row r="42" ht="25.5" spans="1:10">
      <c r="A42" s="134">
        <v>45386</v>
      </c>
      <c r="B42" s="123" t="s">
        <v>27</v>
      </c>
      <c r="C42" s="138" t="s">
        <v>96</v>
      </c>
      <c r="D42" s="139" t="s">
        <v>97</v>
      </c>
      <c r="E42" s="63" t="s">
        <v>29</v>
      </c>
      <c r="F42" s="136"/>
      <c r="G42" s="137"/>
      <c r="H42" s="120"/>
      <c r="I42" s="174"/>
      <c r="J42" s="137"/>
    </row>
    <row r="43" ht="12.75" spans="1:10">
      <c r="A43" s="134">
        <v>45416</v>
      </c>
      <c r="B43" s="123" t="s">
        <v>27</v>
      </c>
      <c r="C43" s="135" t="s">
        <v>98</v>
      </c>
      <c r="D43" s="125" t="s">
        <v>99</v>
      </c>
      <c r="E43" s="94" t="s">
        <v>95</v>
      </c>
      <c r="F43" s="97"/>
      <c r="G43" s="96"/>
      <c r="H43" s="120"/>
      <c r="I43" s="96"/>
      <c r="J43" s="96"/>
    </row>
    <row r="44" ht="12.75" spans="1:10">
      <c r="A44" s="85" t="s">
        <v>100</v>
      </c>
      <c r="B44" s="88"/>
      <c r="C44" s="87"/>
      <c r="D44" s="88" t="s">
        <v>101</v>
      </c>
      <c r="E44" s="86"/>
      <c r="F44" s="121"/>
      <c r="G44" s="89"/>
      <c r="H44" s="86"/>
      <c r="I44" s="86"/>
      <c r="J44" s="170"/>
    </row>
    <row r="45" ht="25.5" spans="1:10">
      <c r="A45" s="134">
        <v>45296</v>
      </c>
      <c r="B45" s="123" t="s">
        <v>27</v>
      </c>
      <c r="C45" s="135" t="s">
        <v>102</v>
      </c>
      <c r="D45" s="125" t="s">
        <v>103</v>
      </c>
      <c r="E45" s="94" t="s">
        <v>43</v>
      </c>
      <c r="F45" s="97"/>
      <c r="G45" s="96"/>
      <c r="H45" s="120"/>
      <c r="I45" s="96"/>
      <c r="J45" s="96"/>
    </row>
    <row r="46" ht="38.25" spans="1:10">
      <c r="A46" s="140" t="s">
        <v>104</v>
      </c>
      <c r="B46" s="115" t="s">
        <v>27</v>
      </c>
      <c r="C46" s="141" t="s">
        <v>105</v>
      </c>
      <c r="D46" s="140" t="s">
        <v>106</v>
      </c>
      <c r="E46" s="94" t="s">
        <v>43</v>
      </c>
      <c r="F46" s="97"/>
      <c r="G46" s="142"/>
      <c r="H46" s="103"/>
      <c r="I46" s="96"/>
      <c r="J46" s="96"/>
    </row>
    <row r="47" ht="38.25" spans="1:10">
      <c r="A47" s="140" t="s">
        <v>107</v>
      </c>
      <c r="B47" s="115" t="s">
        <v>27</v>
      </c>
      <c r="C47" s="141" t="s">
        <v>108</v>
      </c>
      <c r="D47" s="140" t="s">
        <v>109</v>
      </c>
      <c r="E47" s="94" t="s">
        <v>29</v>
      </c>
      <c r="F47" s="97"/>
      <c r="G47" s="142"/>
      <c r="H47" s="103"/>
      <c r="I47" s="96"/>
      <c r="J47" s="96"/>
    </row>
    <row r="48" ht="38.25" spans="1:10">
      <c r="A48" s="140" t="s">
        <v>110</v>
      </c>
      <c r="B48" s="115" t="s">
        <v>27</v>
      </c>
      <c r="C48" s="141" t="s">
        <v>111</v>
      </c>
      <c r="D48" s="140" t="s">
        <v>112</v>
      </c>
      <c r="E48" s="94" t="s">
        <v>29</v>
      </c>
      <c r="F48" s="97"/>
      <c r="G48" s="142"/>
      <c r="H48" s="103"/>
      <c r="I48" s="96"/>
      <c r="J48" s="96"/>
    </row>
    <row r="49" ht="38.25" spans="1:10">
      <c r="A49" s="103" t="s">
        <v>113</v>
      </c>
      <c r="B49" s="91" t="s">
        <v>27</v>
      </c>
      <c r="C49" s="143" t="s">
        <v>108</v>
      </c>
      <c r="D49" s="125" t="s">
        <v>114</v>
      </c>
      <c r="E49" s="94" t="s">
        <v>29</v>
      </c>
      <c r="F49" s="97"/>
      <c r="G49" s="142"/>
      <c r="H49" s="103"/>
      <c r="I49" s="175"/>
      <c r="J49" s="96"/>
    </row>
    <row r="50" ht="12.75" spans="1:10">
      <c r="A50" s="106" t="s">
        <v>115</v>
      </c>
      <c r="B50" s="144"/>
      <c r="C50" s="145"/>
      <c r="D50" s="144" t="s">
        <v>116</v>
      </c>
      <c r="E50" s="146"/>
      <c r="F50" s="147"/>
      <c r="G50" s="148"/>
      <c r="H50" s="146"/>
      <c r="I50" s="146"/>
      <c r="J50" s="170"/>
    </row>
    <row r="51" ht="38.25" spans="1:10">
      <c r="A51" s="103" t="s">
        <v>117</v>
      </c>
      <c r="B51" s="91" t="s">
        <v>27</v>
      </c>
      <c r="C51" s="143" t="s">
        <v>118</v>
      </c>
      <c r="D51" s="125" t="s">
        <v>119</v>
      </c>
      <c r="E51" s="94" t="s">
        <v>29</v>
      </c>
      <c r="F51" s="97"/>
      <c r="G51" s="149"/>
      <c r="H51" s="103"/>
      <c r="I51" s="96"/>
      <c r="J51" s="96"/>
    </row>
    <row r="52" ht="51" spans="1:10">
      <c r="A52" s="103" t="s">
        <v>120</v>
      </c>
      <c r="B52" s="91" t="s">
        <v>27</v>
      </c>
      <c r="C52" s="143" t="s">
        <v>121</v>
      </c>
      <c r="D52" s="150" t="s">
        <v>122</v>
      </c>
      <c r="E52" s="151" t="s">
        <v>29</v>
      </c>
      <c r="F52" s="152"/>
      <c r="G52" s="149"/>
      <c r="H52" s="103"/>
      <c r="I52" s="175"/>
      <c r="J52" s="96"/>
    </row>
    <row r="53" ht="38.25" spans="1:10">
      <c r="A53" s="103" t="s">
        <v>123</v>
      </c>
      <c r="B53" s="91" t="s">
        <v>27</v>
      </c>
      <c r="C53" s="143" t="s">
        <v>124</v>
      </c>
      <c r="D53" s="153" t="s">
        <v>125</v>
      </c>
      <c r="E53" s="94" t="s">
        <v>29</v>
      </c>
      <c r="F53" s="97"/>
      <c r="G53" s="149"/>
      <c r="H53" s="103"/>
      <c r="I53" s="96"/>
      <c r="J53" s="96"/>
    </row>
    <row r="54" ht="38.25" spans="1:10">
      <c r="A54" s="103" t="s">
        <v>126</v>
      </c>
      <c r="B54" s="91" t="s">
        <v>27</v>
      </c>
      <c r="C54" s="154">
        <v>87775</v>
      </c>
      <c r="D54" s="93" t="s">
        <v>127</v>
      </c>
      <c r="E54" s="94" t="s">
        <v>29</v>
      </c>
      <c r="F54" s="155"/>
      <c r="G54" s="149"/>
      <c r="H54" s="103"/>
      <c r="I54" s="96"/>
      <c r="J54" s="96"/>
    </row>
    <row r="55" ht="38.25" spans="1:10">
      <c r="A55" s="103" t="s">
        <v>128</v>
      </c>
      <c r="B55" s="91" t="s">
        <v>27</v>
      </c>
      <c r="C55" s="154">
        <v>93393</v>
      </c>
      <c r="D55" s="93" t="s">
        <v>129</v>
      </c>
      <c r="E55" s="94" t="s">
        <v>29</v>
      </c>
      <c r="F55" s="155"/>
      <c r="G55" s="149"/>
      <c r="H55" s="103"/>
      <c r="I55" s="96"/>
      <c r="J55" s="96"/>
    </row>
    <row r="56" ht="51" spans="1:10">
      <c r="A56" s="103" t="s">
        <v>130</v>
      </c>
      <c r="B56" s="91" t="s">
        <v>27</v>
      </c>
      <c r="C56" s="154">
        <v>87531</v>
      </c>
      <c r="D56" s="93" t="s">
        <v>131</v>
      </c>
      <c r="E56" s="94" t="s">
        <v>29</v>
      </c>
      <c r="F56" s="155"/>
      <c r="G56" s="149"/>
      <c r="H56" s="103"/>
      <c r="I56" s="96"/>
      <c r="J56" s="96"/>
    </row>
    <row r="57" ht="12.75" spans="1:10">
      <c r="A57" s="85" t="s">
        <v>132</v>
      </c>
      <c r="B57" s="88"/>
      <c r="C57" s="87"/>
      <c r="D57" s="144" t="s">
        <v>133</v>
      </c>
      <c r="E57" s="86"/>
      <c r="F57" s="88"/>
      <c r="G57" s="86"/>
      <c r="H57" s="86"/>
      <c r="I57" s="86"/>
      <c r="J57" s="170"/>
    </row>
    <row r="58" ht="51" spans="1:10">
      <c r="A58" s="103" t="s">
        <v>134</v>
      </c>
      <c r="B58" s="91" t="s">
        <v>27</v>
      </c>
      <c r="C58" s="154">
        <v>91314</v>
      </c>
      <c r="D58" s="125" t="s">
        <v>135</v>
      </c>
      <c r="E58" s="94" t="s">
        <v>23</v>
      </c>
      <c r="F58" s="97"/>
      <c r="G58" s="149"/>
      <c r="H58" s="103"/>
      <c r="I58" s="168"/>
      <c r="J58" s="96"/>
    </row>
    <row r="59" ht="51" spans="1:10">
      <c r="A59" s="103" t="s">
        <v>136</v>
      </c>
      <c r="B59" s="91" t="s">
        <v>27</v>
      </c>
      <c r="C59" s="154" t="s">
        <v>137</v>
      </c>
      <c r="D59" s="125" t="s">
        <v>138</v>
      </c>
      <c r="E59" s="94" t="s">
        <v>29</v>
      </c>
      <c r="F59" s="97"/>
      <c r="G59" s="149"/>
      <c r="H59" s="103"/>
      <c r="I59" s="168"/>
      <c r="J59" s="96"/>
    </row>
    <row r="60" ht="25.5" spans="1:10">
      <c r="A60" s="103" t="s">
        <v>139</v>
      </c>
      <c r="B60" s="91" t="s">
        <v>27</v>
      </c>
      <c r="C60" s="154">
        <v>94589</v>
      </c>
      <c r="D60" s="125" t="s">
        <v>140</v>
      </c>
      <c r="E60" s="94" t="s">
        <v>95</v>
      </c>
      <c r="F60" s="97"/>
      <c r="G60" s="149"/>
      <c r="H60" s="103"/>
      <c r="I60" s="168"/>
      <c r="J60" s="96"/>
    </row>
    <row r="61" ht="25.5" spans="1:10">
      <c r="A61" s="103" t="s">
        <v>141</v>
      </c>
      <c r="B61" s="123" t="s">
        <v>27</v>
      </c>
      <c r="C61" s="156" t="s">
        <v>142</v>
      </c>
      <c r="D61" s="157" t="s">
        <v>143</v>
      </c>
      <c r="E61" s="157" t="s">
        <v>29</v>
      </c>
      <c r="F61" s="158"/>
      <c r="G61" s="159"/>
      <c r="H61" s="128"/>
      <c r="I61" s="176"/>
      <c r="J61" s="159"/>
    </row>
    <row r="62" ht="25.5" spans="1:10">
      <c r="A62" s="103" t="s">
        <v>144</v>
      </c>
      <c r="B62" s="123" t="s">
        <v>27</v>
      </c>
      <c r="C62" s="156" t="s">
        <v>145</v>
      </c>
      <c r="D62" s="157" t="s">
        <v>146</v>
      </c>
      <c r="E62" s="157" t="s">
        <v>29</v>
      </c>
      <c r="F62" s="158"/>
      <c r="G62" s="159"/>
      <c r="H62" s="128"/>
      <c r="I62" s="176"/>
      <c r="J62" s="159"/>
    </row>
    <row r="63" ht="12.75" spans="1:10">
      <c r="A63" s="85" t="s">
        <v>147</v>
      </c>
      <c r="B63" s="88"/>
      <c r="C63" s="87"/>
      <c r="D63" s="160" t="s">
        <v>148</v>
      </c>
      <c r="E63" s="86"/>
      <c r="F63" s="88"/>
      <c r="G63" s="86"/>
      <c r="H63" s="86"/>
      <c r="I63" s="86"/>
      <c r="J63" s="170"/>
    </row>
    <row r="64" ht="25.5" spans="1:10">
      <c r="A64" s="161">
        <v>45299</v>
      </c>
      <c r="B64" s="91" t="s">
        <v>27</v>
      </c>
      <c r="C64" s="154" t="s">
        <v>149</v>
      </c>
      <c r="D64" s="125" t="s">
        <v>150</v>
      </c>
      <c r="E64" s="103" t="s">
        <v>29</v>
      </c>
      <c r="F64" s="162"/>
      <c r="G64" s="149"/>
      <c r="H64" s="103"/>
      <c r="I64" s="127"/>
      <c r="J64" s="96"/>
    </row>
    <row r="65" ht="25.5" spans="1:25">
      <c r="A65" s="161">
        <v>45330</v>
      </c>
      <c r="B65" s="91" t="s">
        <v>27</v>
      </c>
      <c r="C65" s="154" t="s">
        <v>151</v>
      </c>
      <c r="D65" s="125" t="s">
        <v>152</v>
      </c>
      <c r="E65" s="103" t="s">
        <v>29</v>
      </c>
      <c r="F65" s="162"/>
      <c r="G65" s="149"/>
      <c r="H65" s="103"/>
      <c r="I65" s="127"/>
      <c r="J65" s="96"/>
      <c r="K65" s="169"/>
      <c r="L65" s="169"/>
      <c r="M65" s="169"/>
      <c r="N65" s="169"/>
      <c r="O65" s="169"/>
      <c r="P65" s="169"/>
      <c r="Q65" s="169"/>
      <c r="R65" s="169"/>
      <c r="S65" s="169"/>
      <c r="T65" s="169"/>
      <c r="U65" s="169"/>
      <c r="V65" s="169"/>
      <c r="W65" s="169"/>
      <c r="X65" s="169"/>
      <c r="Y65" s="169"/>
    </row>
    <row r="66" ht="12.75" spans="1:10">
      <c r="A66" s="106" t="s">
        <v>153</v>
      </c>
      <c r="B66" s="144"/>
      <c r="C66" s="145"/>
      <c r="D66" s="177" t="s">
        <v>154</v>
      </c>
      <c r="E66" s="146"/>
      <c r="F66" s="147"/>
      <c r="G66" s="148"/>
      <c r="H66" s="146"/>
      <c r="I66" s="146"/>
      <c r="J66" s="170"/>
    </row>
    <row r="67" ht="51" spans="1:10">
      <c r="A67" s="122">
        <v>45300</v>
      </c>
      <c r="B67" s="123" t="s">
        <v>27</v>
      </c>
      <c r="C67" s="178" t="s">
        <v>155</v>
      </c>
      <c r="D67" s="139" t="s">
        <v>156</v>
      </c>
      <c r="E67" s="179" t="s">
        <v>23</v>
      </c>
      <c r="F67" s="180"/>
      <c r="G67" s="181"/>
      <c r="H67" s="179"/>
      <c r="I67" s="127"/>
      <c r="J67" s="96"/>
    </row>
    <row r="68" ht="51" spans="1:10">
      <c r="A68" s="161">
        <v>45331</v>
      </c>
      <c r="B68" s="91" t="s">
        <v>27</v>
      </c>
      <c r="C68" s="154" t="s">
        <v>157</v>
      </c>
      <c r="D68" s="125" t="s">
        <v>158</v>
      </c>
      <c r="E68" s="103" t="s">
        <v>23</v>
      </c>
      <c r="F68" s="162"/>
      <c r="G68" s="149"/>
      <c r="H68" s="103"/>
      <c r="I68" s="127"/>
      <c r="J68" s="96"/>
    </row>
    <row r="69" ht="38.25" spans="1:10">
      <c r="A69" s="134">
        <v>45360</v>
      </c>
      <c r="B69" s="115" t="s">
        <v>27</v>
      </c>
      <c r="C69" s="182" t="s">
        <v>159</v>
      </c>
      <c r="D69" s="139" t="s">
        <v>160</v>
      </c>
      <c r="E69" s="140" t="s">
        <v>23</v>
      </c>
      <c r="F69" s="183"/>
      <c r="G69" s="184"/>
      <c r="H69" s="140"/>
      <c r="I69" s="133"/>
      <c r="J69" s="96"/>
    </row>
    <row r="70" ht="25.5" spans="1:10">
      <c r="A70" s="161">
        <v>45391</v>
      </c>
      <c r="B70" s="91" t="s">
        <v>27</v>
      </c>
      <c r="C70" s="156" t="s">
        <v>161</v>
      </c>
      <c r="D70" s="125" t="s">
        <v>162</v>
      </c>
      <c r="E70" s="103" t="s">
        <v>23</v>
      </c>
      <c r="F70" s="162"/>
      <c r="G70" s="149"/>
      <c r="H70" s="103"/>
      <c r="I70" s="96"/>
      <c r="J70" s="96"/>
    </row>
    <row r="71" ht="25.5" spans="1:10">
      <c r="A71" s="161">
        <v>45421</v>
      </c>
      <c r="B71" s="91" t="s">
        <v>27</v>
      </c>
      <c r="C71" s="156" t="s">
        <v>163</v>
      </c>
      <c r="D71" s="125" t="s">
        <v>164</v>
      </c>
      <c r="E71" s="179" t="s">
        <v>23</v>
      </c>
      <c r="F71" s="180"/>
      <c r="G71" s="181"/>
      <c r="H71" s="179"/>
      <c r="I71" s="127"/>
      <c r="J71" s="96"/>
    </row>
    <row r="72" ht="12.75" spans="1:10">
      <c r="A72" s="106" t="s">
        <v>165</v>
      </c>
      <c r="B72" s="144"/>
      <c r="C72" s="145"/>
      <c r="D72" s="177" t="s">
        <v>166</v>
      </c>
      <c r="E72" s="146"/>
      <c r="F72" s="147"/>
      <c r="G72" s="148"/>
      <c r="H72" s="146"/>
      <c r="I72" s="146"/>
      <c r="J72" s="220"/>
    </row>
    <row r="73" ht="51" spans="1:10">
      <c r="A73" s="185">
        <v>45301</v>
      </c>
      <c r="B73" s="186" t="s">
        <v>27</v>
      </c>
      <c r="C73" s="187" t="s">
        <v>167</v>
      </c>
      <c r="D73" s="125" t="s">
        <v>168</v>
      </c>
      <c r="E73" s="187" t="s">
        <v>23</v>
      </c>
      <c r="F73" s="188"/>
      <c r="G73" s="189"/>
      <c r="H73" s="187"/>
      <c r="I73" s="97"/>
      <c r="J73" s="188"/>
    </row>
    <row r="74" ht="12.75" spans="1:10">
      <c r="A74" s="161">
        <v>45332</v>
      </c>
      <c r="B74" s="190" t="s">
        <v>27</v>
      </c>
      <c r="C74" s="187" t="s">
        <v>169</v>
      </c>
      <c r="D74" s="191" t="s">
        <v>170</v>
      </c>
      <c r="E74" s="191" t="s">
        <v>23</v>
      </c>
      <c r="F74" s="192"/>
      <c r="G74" s="189"/>
      <c r="H74" s="191"/>
      <c r="I74" s="221"/>
      <c r="J74" s="188"/>
    </row>
    <row r="75" ht="12.75" spans="1:10">
      <c r="A75" s="161">
        <v>45361</v>
      </c>
      <c r="B75" s="190" t="s">
        <v>171</v>
      </c>
      <c r="C75" s="187" t="s">
        <v>172</v>
      </c>
      <c r="D75" s="191" t="s">
        <v>173</v>
      </c>
      <c r="E75" s="191" t="s">
        <v>174</v>
      </c>
      <c r="F75" s="192"/>
      <c r="G75" s="189"/>
      <c r="H75" s="191"/>
      <c r="I75" s="221"/>
      <c r="J75" s="188"/>
    </row>
    <row r="76" ht="12.75" spans="1:10">
      <c r="A76" s="193"/>
      <c r="B76" s="194"/>
      <c r="C76" s="195"/>
      <c r="D76" s="196"/>
      <c r="E76" s="194"/>
      <c r="F76" s="196"/>
      <c r="G76" s="197"/>
      <c r="H76" s="196"/>
      <c r="I76" s="222"/>
      <c r="J76" s="223"/>
    </row>
    <row r="77" ht="12.75" spans="1:10">
      <c r="A77" s="193"/>
      <c r="B77" s="194"/>
      <c r="C77" s="195"/>
      <c r="D77" s="196"/>
      <c r="E77" s="194"/>
      <c r="F77" s="196"/>
      <c r="G77" s="197"/>
      <c r="H77" s="196"/>
      <c r="I77" s="222"/>
      <c r="J77" s="223"/>
    </row>
    <row r="78" ht="12.75" spans="1:10">
      <c r="A78" s="198"/>
      <c r="B78" s="198"/>
      <c r="C78" s="199"/>
      <c r="D78" s="200"/>
      <c r="E78" s="198"/>
      <c r="F78" s="201"/>
      <c r="G78" s="198"/>
      <c r="H78" s="198"/>
      <c r="I78" s="198"/>
      <c r="J78" s="198"/>
    </row>
    <row r="79" ht="12.75" customHeight="1" spans="1:25">
      <c r="A79" s="198"/>
      <c r="B79" s="198"/>
      <c r="C79" s="199"/>
      <c r="D79" s="200"/>
      <c r="E79" s="198"/>
      <c r="F79" s="201"/>
      <c r="G79" s="198"/>
      <c r="H79" s="198"/>
      <c r="I79" s="198"/>
      <c r="J79" s="198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24"/>
      <c r="Y79" s="224"/>
    </row>
    <row r="80" ht="12.75" customHeight="1" spans="4:10">
      <c r="D80" s="202"/>
      <c r="E80" s="73" t="s">
        <v>23</v>
      </c>
      <c r="F80" s="203">
        <v>1</v>
      </c>
      <c r="G80" s="73" t="s">
        <v>175</v>
      </c>
      <c r="H80" s="33"/>
      <c r="I80" s="34"/>
      <c r="J80" s="225">
        <f>J6*F80</f>
        <v>0</v>
      </c>
    </row>
    <row r="81" ht="26.25" spans="4:10">
      <c r="D81" s="202"/>
      <c r="E81" s="52"/>
      <c r="F81" s="204"/>
      <c r="G81" s="205"/>
      <c r="H81" s="205"/>
      <c r="I81" s="226" t="s">
        <v>176</v>
      </c>
      <c r="J81" s="227">
        <f>SUM(J80)</f>
        <v>0</v>
      </c>
    </row>
    <row r="82" ht="13.5" customHeight="1" spans="4:10">
      <c r="D82" s="202"/>
      <c r="E82" s="52"/>
      <c r="F82" s="204"/>
      <c r="G82" s="205"/>
      <c r="H82" s="205"/>
      <c r="I82" s="228"/>
      <c r="J82" s="229"/>
    </row>
    <row r="83" ht="13.5" customHeight="1" spans="4:10">
      <c r="D83" s="202"/>
      <c r="E83" s="52"/>
      <c r="F83" s="204"/>
      <c r="G83" s="205"/>
      <c r="H83" s="205"/>
      <c r="I83" s="228"/>
      <c r="J83" s="229"/>
    </row>
    <row r="84" ht="13.5" customHeight="1" spans="4:10">
      <c r="D84" s="202"/>
      <c r="E84" s="52"/>
      <c r="F84" s="204"/>
      <c r="G84" s="205"/>
      <c r="H84" s="205"/>
      <c r="I84" s="230"/>
      <c r="J84" s="229"/>
    </row>
    <row r="85" ht="30" customHeight="1" spans="4:6">
      <c r="D85" s="202"/>
      <c r="F85" s="204"/>
    </row>
    <row r="86" ht="12.75" customHeight="1" spans="1:10">
      <c r="A86" s="206" t="s">
        <v>177</v>
      </c>
      <c r="B86" s="28"/>
      <c r="C86" s="28"/>
      <c r="D86" s="207"/>
      <c r="F86" s="204"/>
      <c r="G86" s="208" t="s">
        <v>178</v>
      </c>
      <c r="H86" s="28"/>
      <c r="I86" s="28"/>
      <c r="J86" s="28"/>
    </row>
    <row r="87" ht="13.5" customHeight="1" spans="1:10">
      <c r="A87" s="209" t="s">
        <v>179</v>
      </c>
      <c r="B87" s="49"/>
      <c r="C87" s="49"/>
      <c r="D87" s="210"/>
      <c r="F87" s="211"/>
      <c r="G87" s="212" t="s">
        <v>180</v>
      </c>
      <c r="H87" s="56"/>
      <c r="I87" s="56"/>
      <c r="J87" s="56"/>
    </row>
    <row r="88" ht="13.5" customHeight="1" spans="1:10">
      <c r="A88" s="213"/>
      <c r="B88" s="213"/>
      <c r="C88" s="213"/>
      <c r="D88" s="210"/>
      <c r="F88" s="211"/>
      <c r="G88" s="214"/>
      <c r="H88" s="204"/>
      <c r="I88" s="204"/>
      <c r="J88" s="204"/>
    </row>
    <row r="89" ht="13.5" customHeight="1" spans="1:10">
      <c r="A89" s="213"/>
      <c r="B89" s="213"/>
      <c r="C89" s="213"/>
      <c r="D89" s="210"/>
      <c r="F89" s="211"/>
      <c r="G89" s="214"/>
      <c r="H89" s="204"/>
      <c r="I89" s="204"/>
      <c r="J89" s="204"/>
    </row>
    <row r="90" ht="12.75" customHeight="1" spans="3:6">
      <c r="C90" s="69"/>
      <c r="D90" s="202"/>
      <c r="F90" s="204"/>
    </row>
    <row r="91" ht="13.5" customHeight="1" spans="1:6">
      <c r="A91" s="28"/>
      <c r="B91" s="28"/>
      <c r="C91" s="215"/>
      <c r="D91" s="216"/>
      <c r="E91" s="217"/>
      <c r="F91" s="204"/>
    </row>
    <row r="92" ht="13.5" customHeight="1" spans="1:6">
      <c r="A92" s="49"/>
      <c r="B92" s="49"/>
      <c r="C92" s="210"/>
      <c r="F92" s="204"/>
    </row>
    <row r="93" ht="13.5" customHeight="1" spans="1:6">
      <c r="A93" s="218"/>
      <c r="E93" s="217"/>
      <c r="F93" s="204"/>
    </row>
    <row r="94" ht="13.5" customHeight="1" spans="1:6">
      <c r="A94" s="218"/>
      <c r="E94" s="217"/>
      <c r="F94" s="204"/>
    </row>
    <row r="95" ht="13.5" customHeight="1" spans="1:6">
      <c r="A95" s="49"/>
      <c r="B95" s="49"/>
      <c r="C95" s="49"/>
      <c r="E95" s="217"/>
      <c r="F95" s="204"/>
    </row>
    <row r="96" ht="13.5" customHeight="1" spans="4:6">
      <c r="D96" s="202"/>
      <c r="F96" s="204"/>
    </row>
    <row r="97" ht="12.75" customHeight="1" spans="4:6">
      <c r="D97" s="202"/>
      <c r="F97" s="204"/>
    </row>
    <row r="98" ht="12.75" customHeight="1" spans="4:6">
      <c r="D98" s="216"/>
      <c r="E98" s="217"/>
      <c r="F98" s="204"/>
    </row>
    <row r="99" ht="12.75" customHeight="1" spans="1:6">
      <c r="A99" s="219"/>
      <c r="B99" s="49"/>
      <c r="C99" s="49"/>
      <c r="D99" s="49"/>
      <c r="F99" s="204"/>
    </row>
    <row r="100" ht="12.75" customHeight="1" spans="1:6">
      <c r="A100" s="218"/>
      <c r="E100" s="217"/>
      <c r="F100" s="204"/>
    </row>
    <row r="101" ht="12.75" customHeight="1" spans="1:6">
      <c r="A101" s="218"/>
      <c r="E101" s="217"/>
      <c r="F101" s="204"/>
    </row>
    <row r="102" ht="12.75" customHeight="1" spans="1:6">
      <c r="A102" s="218"/>
      <c r="E102" s="217"/>
      <c r="F102" s="204"/>
    </row>
    <row r="103" ht="12.75" customHeight="1" spans="4:6">
      <c r="D103" s="202"/>
      <c r="F103" s="204"/>
    </row>
    <row r="104" ht="12.75" customHeight="1" spans="4:6">
      <c r="D104" s="202"/>
      <c r="F104" s="204"/>
    </row>
    <row r="105" ht="12.75" customHeight="1" spans="4:6">
      <c r="D105" s="202"/>
      <c r="F105" s="204"/>
    </row>
    <row r="106" ht="12.75" customHeight="1" spans="4:6">
      <c r="D106" s="202"/>
      <c r="F106" s="204"/>
    </row>
    <row r="107" ht="12.75" customHeight="1" spans="4:6">
      <c r="D107" s="202"/>
      <c r="F107" s="204"/>
    </row>
    <row r="108" ht="12.75" customHeight="1" spans="4:6">
      <c r="D108" s="202"/>
      <c r="F108" s="204"/>
    </row>
    <row r="109" ht="12.75" customHeight="1" spans="4:6">
      <c r="D109" s="202"/>
      <c r="F109" s="204"/>
    </row>
    <row r="110" ht="12.75" customHeight="1" spans="4:6">
      <c r="D110" s="202"/>
      <c r="F110" s="204"/>
    </row>
    <row r="111" ht="12.75" customHeight="1" spans="4:6">
      <c r="D111" s="202"/>
      <c r="F111" s="204"/>
    </row>
    <row r="112" ht="12.75" customHeight="1" spans="4:6">
      <c r="D112" s="202"/>
      <c r="F112" s="204"/>
    </row>
    <row r="113" ht="12.75" customHeight="1" spans="4:6">
      <c r="D113" s="202"/>
      <c r="F113" s="204"/>
    </row>
    <row r="114" ht="12.75" customHeight="1" spans="4:6">
      <c r="D114" s="202"/>
      <c r="F114" s="204"/>
    </row>
    <row r="115" ht="12.75" customHeight="1" spans="4:6">
      <c r="D115" s="202"/>
      <c r="F115" s="204"/>
    </row>
    <row r="116" ht="12.75" customHeight="1" spans="4:6">
      <c r="D116" s="202"/>
      <c r="F116" s="204"/>
    </row>
    <row r="117" ht="12.75" customHeight="1" spans="4:6">
      <c r="D117" s="202"/>
      <c r="F117" s="204"/>
    </row>
    <row r="118" ht="12.75" customHeight="1" spans="4:6">
      <c r="D118" s="202"/>
      <c r="F118" s="204"/>
    </row>
    <row r="119" ht="12.75" customHeight="1" spans="4:6">
      <c r="D119" s="202"/>
      <c r="F119" s="204"/>
    </row>
    <row r="120" ht="12.75" customHeight="1" spans="4:6">
      <c r="D120" s="202"/>
      <c r="F120" s="204"/>
    </row>
    <row r="121" ht="12.75" customHeight="1" spans="4:6">
      <c r="D121" s="202"/>
      <c r="F121" s="204"/>
    </row>
    <row r="122" ht="12.75" customHeight="1" spans="4:6">
      <c r="D122" s="202"/>
      <c r="F122" s="204"/>
    </row>
    <row r="123" ht="12.75" customHeight="1" spans="4:6">
      <c r="D123" s="202"/>
      <c r="F123" s="204"/>
    </row>
    <row r="124" ht="12.75" customHeight="1" spans="4:6">
      <c r="D124" s="202"/>
      <c r="F124" s="204"/>
    </row>
    <row r="125" ht="12.75" customHeight="1" spans="4:6">
      <c r="D125" s="202"/>
      <c r="F125" s="204"/>
    </row>
    <row r="126" ht="12.75" customHeight="1" spans="4:6">
      <c r="D126" s="202"/>
      <c r="F126" s="204"/>
    </row>
    <row r="127" ht="12.75" customHeight="1" spans="4:6">
      <c r="D127" s="202"/>
      <c r="F127" s="204"/>
    </row>
    <row r="128" ht="12.75" customHeight="1" spans="4:6">
      <c r="D128" s="202"/>
      <c r="F128" s="204"/>
    </row>
    <row r="129" ht="12.75" customHeight="1" spans="4:6">
      <c r="D129" s="202"/>
      <c r="F129" s="204"/>
    </row>
    <row r="130" ht="12.75" customHeight="1" spans="4:6">
      <c r="D130" s="202"/>
      <c r="F130" s="204"/>
    </row>
    <row r="131" ht="12.75" customHeight="1" spans="4:6">
      <c r="D131" s="202"/>
      <c r="F131" s="204"/>
    </row>
    <row r="132" ht="12.75" customHeight="1" spans="4:6">
      <c r="D132" s="202"/>
      <c r="F132" s="204"/>
    </row>
    <row r="133" ht="12.75" customHeight="1" spans="4:6">
      <c r="D133" s="202"/>
      <c r="F133" s="204"/>
    </row>
    <row r="134" ht="12.75" customHeight="1" spans="4:6">
      <c r="D134" s="202"/>
      <c r="F134" s="204"/>
    </row>
    <row r="135" ht="12.75" customHeight="1" spans="4:6">
      <c r="D135" s="202"/>
      <c r="F135" s="204"/>
    </row>
    <row r="136" ht="12.75" customHeight="1" spans="4:6">
      <c r="D136" s="202"/>
      <c r="F136" s="204"/>
    </row>
    <row r="137" ht="12.75" customHeight="1" spans="4:6">
      <c r="D137" s="202"/>
      <c r="F137" s="204"/>
    </row>
    <row r="138" ht="12.75" customHeight="1" spans="4:6">
      <c r="D138" s="202"/>
      <c r="F138" s="204"/>
    </row>
    <row r="139" ht="12.75" customHeight="1" spans="4:6">
      <c r="D139" s="202"/>
      <c r="F139" s="204"/>
    </row>
    <row r="140" ht="12.75" customHeight="1" spans="4:6">
      <c r="D140" s="202"/>
      <c r="F140" s="204"/>
    </row>
    <row r="141" ht="12.75" customHeight="1" spans="4:6">
      <c r="D141" s="202"/>
      <c r="F141" s="204"/>
    </row>
    <row r="142" ht="12.75" customHeight="1" spans="4:6">
      <c r="D142" s="202"/>
      <c r="F142" s="204"/>
    </row>
    <row r="143" ht="12.75" customHeight="1" spans="4:6">
      <c r="D143" s="202"/>
      <c r="F143" s="204"/>
    </row>
    <row r="144" ht="12.75" customHeight="1" spans="4:6">
      <c r="D144" s="202"/>
      <c r="F144" s="204"/>
    </row>
    <row r="145" ht="12.75" customHeight="1" spans="4:6">
      <c r="D145" s="202"/>
      <c r="F145" s="204"/>
    </row>
    <row r="146" ht="12.75" customHeight="1" spans="4:6">
      <c r="D146" s="202"/>
      <c r="F146" s="204"/>
    </row>
    <row r="147" ht="12.75" customHeight="1" spans="4:6">
      <c r="D147" s="202"/>
      <c r="F147" s="204"/>
    </row>
    <row r="148" ht="12.75" customHeight="1" spans="4:6">
      <c r="D148" s="202"/>
      <c r="F148" s="204"/>
    </row>
    <row r="149" ht="12.75" customHeight="1" spans="4:6">
      <c r="D149" s="202"/>
      <c r="F149" s="204"/>
    </row>
    <row r="150" ht="12.75" customHeight="1" spans="4:6">
      <c r="D150" s="202"/>
      <c r="F150" s="204"/>
    </row>
    <row r="151" ht="12.75" customHeight="1" spans="4:6">
      <c r="D151" s="202"/>
      <c r="F151" s="204"/>
    </row>
    <row r="152" ht="12.75" customHeight="1" spans="4:6">
      <c r="D152" s="202"/>
      <c r="F152" s="204"/>
    </row>
    <row r="153" ht="12.75" customHeight="1" spans="4:6">
      <c r="D153" s="202"/>
      <c r="F153" s="204"/>
    </row>
    <row r="154" ht="12.75" customHeight="1" spans="4:6">
      <c r="D154" s="202"/>
      <c r="F154" s="204"/>
    </row>
    <row r="155" ht="12.75" customHeight="1" spans="4:6">
      <c r="D155" s="202"/>
      <c r="F155" s="204"/>
    </row>
    <row r="156" ht="12.75" customHeight="1" spans="4:6">
      <c r="D156" s="202"/>
      <c r="F156" s="204"/>
    </row>
    <row r="157" ht="12.75" customHeight="1" spans="4:6">
      <c r="D157" s="202"/>
      <c r="F157" s="204"/>
    </row>
    <row r="158" ht="12.75" customHeight="1" spans="4:6">
      <c r="D158" s="202"/>
      <c r="F158" s="204"/>
    </row>
    <row r="159" ht="12.75" customHeight="1" spans="4:6">
      <c r="D159" s="202"/>
      <c r="F159" s="204"/>
    </row>
    <row r="160" ht="12.75" customHeight="1" spans="4:6">
      <c r="D160" s="202"/>
      <c r="F160" s="204"/>
    </row>
    <row r="161" ht="12.75" customHeight="1" spans="4:6">
      <c r="D161" s="202"/>
      <c r="F161" s="204"/>
    </row>
    <row r="162" ht="12.75" customHeight="1" spans="4:6">
      <c r="D162" s="202"/>
      <c r="F162" s="204"/>
    </row>
    <row r="163" ht="12.75" customHeight="1" spans="4:6">
      <c r="D163" s="202"/>
      <c r="F163" s="204"/>
    </row>
    <row r="164" ht="12.75" customHeight="1" spans="4:6">
      <c r="D164" s="202"/>
      <c r="F164" s="204"/>
    </row>
    <row r="165" ht="12.75" customHeight="1" spans="4:6">
      <c r="D165" s="202"/>
      <c r="F165" s="204"/>
    </row>
    <row r="166" ht="12.75" customHeight="1" spans="4:6">
      <c r="D166" s="202"/>
      <c r="F166" s="204"/>
    </row>
    <row r="167" ht="12.75" customHeight="1" spans="4:6">
      <c r="D167" s="202"/>
      <c r="F167" s="204"/>
    </row>
    <row r="168" ht="12.75" customHeight="1" spans="4:6">
      <c r="D168" s="202"/>
      <c r="F168" s="204"/>
    </row>
    <row r="169" ht="12.75" customHeight="1" spans="4:6">
      <c r="D169" s="202"/>
      <c r="F169" s="204"/>
    </row>
    <row r="170" ht="12.75" customHeight="1" spans="4:6">
      <c r="D170" s="202"/>
      <c r="F170" s="204"/>
    </row>
    <row r="171" ht="12.75" customHeight="1" spans="4:6">
      <c r="D171" s="202"/>
      <c r="F171" s="204"/>
    </row>
    <row r="172" ht="12.75" customHeight="1" spans="4:6">
      <c r="D172" s="202"/>
      <c r="F172" s="204"/>
    </row>
    <row r="173" ht="12.75" customHeight="1" spans="4:6">
      <c r="D173" s="202"/>
      <c r="F173" s="204"/>
    </row>
    <row r="174" ht="12.75" customHeight="1" spans="4:6">
      <c r="D174" s="202"/>
      <c r="F174" s="204"/>
    </row>
    <row r="175" ht="12.75" customHeight="1" spans="4:6">
      <c r="D175" s="202"/>
      <c r="F175" s="204"/>
    </row>
    <row r="176" ht="12.75" customHeight="1" spans="4:6">
      <c r="D176" s="202"/>
      <c r="F176" s="204"/>
    </row>
    <row r="177" ht="12.75" customHeight="1" spans="4:6">
      <c r="D177" s="202"/>
      <c r="F177" s="204"/>
    </row>
    <row r="178" ht="12.75" customHeight="1" spans="4:6">
      <c r="D178" s="202"/>
      <c r="F178" s="204"/>
    </row>
    <row r="179" ht="12.75" customHeight="1" spans="4:6">
      <c r="D179" s="202"/>
      <c r="F179" s="204"/>
    </row>
    <row r="180" ht="12.75" customHeight="1" spans="4:6">
      <c r="D180" s="202"/>
      <c r="F180" s="204"/>
    </row>
    <row r="181" ht="12.75" customHeight="1" spans="4:6">
      <c r="D181" s="202"/>
      <c r="F181" s="204"/>
    </row>
    <row r="182" ht="12.75" customHeight="1" spans="4:6">
      <c r="D182" s="202"/>
      <c r="F182" s="204"/>
    </row>
    <row r="183" ht="12.75" customHeight="1" spans="4:6">
      <c r="D183" s="202"/>
      <c r="F183" s="204"/>
    </row>
    <row r="184" ht="12.75" customHeight="1" spans="4:6">
      <c r="D184" s="202"/>
      <c r="F184" s="204"/>
    </row>
    <row r="185" ht="12.75" customHeight="1" spans="4:6">
      <c r="D185" s="202"/>
      <c r="F185" s="204"/>
    </row>
    <row r="186" ht="12.75" customHeight="1" spans="4:6">
      <c r="D186" s="202"/>
      <c r="F186" s="204"/>
    </row>
    <row r="187" ht="12.75" customHeight="1" spans="4:6">
      <c r="D187" s="202"/>
      <c r="F187" s="204"/>
    </row>
    <row r="188" ht="12.75" customHeight="1" spans="4:6">
      <c r="D188" s="202"/>
      <c r="F188" s="204"/>
    </row>
    <row r="189" ht="12.75" customHeight="1" spans="4:6">
      <c r="D189" s="202"/>
      <c r="F189" s="204"/>
    </row>
    <row r="190" ht="12.75" customHeight="1" spans="4:6">
      <c r="D190" s="202"/>
      <c r="F190" s="204"/>
    </row>
    <row r="191" ht="12.75" customHeight="1" spans="4:6">
      <c r="D191" s="202"/>
      <c r="F191" s="204"/>
    </row>
    <row r="192" ht="12.75" customHeight="1" spans="4:6">
      <c r="D192" s="202"/>
      <c r="F192" s="204"/>
    </row>
    <row r="193" ht="12.75" customHeight="1" spans="4:6">
      <c r="D193" s="202"/>
      <c r="F193" s="204"/>
    </row>
    <row r="194" ht="12.75" customHeight="1" spans="4:6">
      <c r="D194" s="202"/>
      <c r="F194" s="204"/>
    </row>
    <row r="195" ht="12.75" customHeight="1" spans="4:6">
      <c r="D195" s="202"/>
      <c r="F195" s="204"/>
    </row>
    <row r="196" ht="12.75" customHeight="1" spans="4:6">
      <c r="D196" s="202"/>
      <c r="F196" s="204"/>
    </row>
    <row r="197" ht="12.75" customHeight="1" spans="4:6">
      <c r="D197" s="202"/>
      <c r="F197" s="204"/>
    </row>
    <row r="198" ht="12.75" customHeight="1" spans="4:6">
      <c r="D198" s="202"/>
      <c r="F198" s="204"/>
    </row>
    <row r="199" ht="12.75" customHeight="1" spans="4:6">
      <c r="D199" s="202"/>
      <c r="F199" s="204"/>
    </row>
    <row r="200" ht="12.75" customHeight="1" spans="4:6">
      <c r="D200" s="202"/>
      <c r="F200" s="204"/>
    </row>
    <row r="201" ht="12.75" customHeight="1" spans="4:6">
      <c r="D201" s="202"/>
      <c r="F201" s="204"/>
    </row>
    <row r="202" ht="12.75" customHeight="1" spans="4:6">
      <c r="D202" s="202"/>
      <c r="F202" s="204"/>
    </row>
    <row r="203" ht="12.75" customHeight="1" spans="4:6">
      <c r="D203" s="202"/>
      <c r="F203" s="204"/>
    </row>
    <row r="204" ht="12.75" customHeight="1" spans="4:6">
      <c r="D204" s="202"/>
      <c r="F204" s="204"/>
    </row>
    <row r="205" ht="12.75" customHeight="1" spans="4:6">
      <c r="D205" s="202"/>
      <c r="F205" s="204"/>
    </row>
    <row r="206" ht="12.75" customHeight="1" spans="4:6">
      <c r="D206" s="202"/>
      <c r="F206" s="204"/>
    </row>
    <row r="207" ht="12.75" customHeight="1" spans="4:6">
      <c r="D207" s="202"/>
      <c r="F207" s="204"/>
    </row>
    <row r="208" ht="12.75" customHeight="1" spans="4:6">
      <c r="D208" s="202"/>
      <c r="F208" s="204"/>
    </row>
    <row r="209" ht="12.75" customHeight="1" spans="4:6">
      <c r="D209" s="202"/>
      <c r="F209" s="204"/>
    </row>
    <row r="210" ht="12.75" customHeight="1" spans="4:6">
      <c r="D210" s="202"/>
      <c r="F210" s="204"/>
    </row>
    <row r="211" ht="12.75" customHeight="1" spans="4:6">
      <c r="D211" s="202"/>
      <c r="F211" s="204"/>
    </row>
    <row r="212" ht="12.75" customHeight="1" spans="4:6">
      <c r="D212" s="202"/>
      <c r="F212" s="204"/>
    </row>
    <row r="213" ht="12.75" customHeight="1" spans="4:6">
      <c r="D213" s="202"/>
      <c r="F213" s="204"/>
    </row>
    <row r="214" ht="12.75" customHeight="1" spans="4:6">
      <c r="D214" s="202"/>
      <c r="F214" s="204"/>
    </row>
    <row r="215" ht="12.75" customHeight="1" spans="4:6">
      <c r="D215" s="202"/>
      <c r="F215" s="204"/>
    </row>
    <row r="216" ht="12.75" customHeight="1" spans="4:6">
      <c r="D216" s="202"/>
      <c r="F216" s="204"/>
    </row>
    <row r="217" ht="12.75" customHeight="1" spans="4:6">
      <c r="D217" s="202"/>
      <c r="F217" s="204"/>
    </row>
    <row r="218" ht="12.75" customHeight="1" spans="4:6">
      <c r="D218" s="202"/>
      <c r="F218" s="204"/>
    </row>
    <row r="219" ht="12.75" customHeight="1" spans="4:6">
      <c r="D219" s="202"/>
      <c r="F219" s="204"/>
    </row>
    <row r="220" ht="12.75" customHeight="1" spans="4:6">
      <c r="D220" s="202"/>
      <c r="F220" s="204"/>
    </row>
    <row r="221" ht="12.75" customHeight="1" spans="4:6">
      <c r="D221" s="202"/>
      <c r="F221" s="204"/>
    </row>
    <row r="222" ht="12.75" customHeight="1" spans="4:6">
      <c r="D222" s="202"/>
      <c r="F222" s="204"/>
    </row>
    <row r="223" ht="12.75" customHeight="1" spans="4:6">
      <c r="D223" s="202"/>
      <c r="F223" s="204"/>
    </row>
    <row r="224" ht="12.75" customHeight="1" spans="4:6">
      <c r="D224" s="202"/>
      <c r="F224" s="204"/>
    </row>
    <row r="225" ht="12.75" customHeight="1" spans="4:6">
      <c r="D225" s="202"/>
      <c r="F225" s="204"/>
    </row>
    <row r="226" ht="12.75" customHeight="1" spans="4:6">
      <c r="D226" s="202"/>
      <c r="F226" s="204"/>
    </row>
    <row r="227" ht="12.75" customHeight="1" spans="4:6">
      <c r="D227" s="202"/>
      <c r="F227" s="204"/>
    </row>
    <row r="228" ht="12.75" customHeight="1" spans="4:6">
      <c r="D228" s="202"/>
      <c r="F228" s="204"/>
    </row>
    <row r="229" ht="12.75" customHeight="1" spans="4:6">
      <c r="D229" s="202"/>
      <c r="F229" s="204"/>
    </row>
    <row r="230" ht="12.75" customHeight="1" spans="4:6">
      <c r="D230" s="202"/>
      <c r="F230" s="204"/>
    </row>
    <row r="231" ht="12.75" customHeight="1" spans="4:6">
      <c r="D231" s="202"/>
      <c r="F231" s="204"/>
    </row>
    <row r="232" ht="12.75" customHeight="1" spans="4:6">
      <c r="D232" s="202"/>
      <c r="F232" s="204"/>
    </row>
    <row r="233" ht="12.75" customHeight="1" spans="4:6">
      <c r="D233" s="202"/>
      <c r="F233" s="204"/>
    </row>
    <row r="234" ht="12.75" customHeight="1" spans="4:6">
      <c r="D234" s="202"/>
      <c r="F234" s="204"/>
    </row>
    <row r="235" ht="12.75" customHeight="1" spans="4:6">
      <c r="D235" s="202"/>
      <c r="F235" s="204"/>
    </row>
    <row r="236" ht="12.75" customHeight="1" spans="4:6">
      <c r="D236" s="202"/>
      <c r="F236" s="204"/>
    </row>
    <row r="237" ht="12.75" customHeight="1" spans="4:6">
      <c r="D237" s="202"/>
      <c r="F237" s="204"/>
    </row>
    <row r="238" ht="12.75" customHeight="1" spans="4:6">
      <c r="D238" s="202"/>
      <c r="F238" s="204"/>
    </row>
    <row r="239" ht="12.75" customHeight="1" spans="4:6">
      <c r="D239" s="202"/>
      <c r="F239" s="204"/>
    </row>
    <row r="240" ht="12.75" customHeight="1" spans="4:6">
      <c r="D240" s="202"/>
      <c r="F240" s="204"/>
    </row>
    <row r="241" ht="12.75" customHeight="1" spans="4:6">
      <c r="D241" s="202"/>
      <c r="F241" s="204"/>
    </row>
    <row r="242" ht="12.75" customHeight="1" spans="4:6">
      <c r="D242" s="202"/>
      <c r="F242" s="204"/>
    </row>
    <row r="243" ht="12.75" customHeight="1" spans="4:6">
      <c r="D243" s="202"/>
      <c r="F243" s="204"/>
    </row>
    <row r="244" ht="12.75" customHeight="1" spans="4:6">
      <c r="D244" s="202"/>
      <c r="F244" s="204"/>
    </row>
    <row r="245" ht="12.75" customHeight="1" spans="4:6">
      <c r="D245" s="202"/>
      <c r="F245" s="204"/>
    </row>
    <row r="246" ht="12.75" customHeight="1" spans="4:6">
      <c r="D246" s="202"/>
      <c r="F246" s="204"/>
    </row>
    <row r="247" ht="12.75" customHeight="1" spans="4:6">
      <c r="D247" s="202"/>
      <c r="F247" s="204"/>
    </row>
    <row r="248" ht="12.75" customHeight="1" spans="4:6">
      <c r="D248" s="202"/>
      <c r="F248" s="204"/>
    </row>
    <row r="249" ht="12.75" customHeight="1" spans="4:6">
      <c r="D249" s="202"/>
      <c r="F249" s="204"/>
    </row>
    <row r="250" ht="12.75" customHeight="1" spans="4:6">
      <c r="D250" s="202"/>
      <c r="F250" s="204"/>
    </row>
    <row r="251" ht="12.75" customHeight="1" spans="4:6">
      <c r="D251" s="202"/>
      <c r="F251" s="204"/>
    </row>
    <row r="252" ht="12.75" customHeight="1" spans="4:6">
      <c r="D252" s="202"/>
      <c r="F252" s="204"/>
    </row>
    <row r="253" ht="12.75" customHeight="1" spans="4:6">
      <c r="D253" s="202"/>
      <c r="F253" s="204"/>
    </row>
    <row r="254" ht="12.75" customHeight="1" spans="4:6">
      <c r="D254" s="202"/>
      <c r="F254" s="204"/>
    </row>
    <row r="255" ht="12.75" customHeight="1" spans="4:6">
      <c r="D255" s="202"/>
      <c r="F255" s="204"/>
    </row>
    <row r="256" ht="12.75" customHeight="1" spans="4:6">
      <c r="D256" s="202"/>
      <c r="F256" s="204"/>
    </row>
    <row r="257" ht="12.75" customHeight="1" spans="4:6">
      <c r="D257" s="202"/>
      <c r="F257" s="204"/>
    </row>
    <row r="258" ht="12.75" customHeight="1" spans="4:6">
      <c r="D258" s="202"/>
      <c r="F258" s="204"/>
    </row>
    <row r="259" ht="12.75" customHeight="1" spans="4:6">
      <c r="D259" s="202"/>
      <c r="F259" s="204"/>
    </row>
    <row r="260" ht="12.75" customHeight="1" spans="4:6">
      <c r="D260" s="202"/>
      <c r="F260" s="204"/>
    </row>
    <row r="261" ht="12.75" customHeight="1" spans="4:6">
      <c r="D261" s="202"/>
      <c r="F261" s="204"/>
    </row>
    <row r="262" ht="12.75" customHeight="1" spans="4:6">
      <c r="D262" s="202"/>
      <c r="F262" s="204"/>
    </row>
    <row r="263" ht="12.75" customHeight="1" spans="4:6">
      <c r="D263" s="202"/>
      <c r="F263" s="204"/>
    </row>
    <row r="264" ht="12.75" customHeight="1" spans="4:6">
      <c r="D264" s="202"/>
      <c r="F264" s="204"/>
    </row>
    <row r="265" ht="12.75" customHeight="1" spans="4:6">
      <c r="D265" s="202"/>
      <c r="F265" s="204"/>
    </row>
    <row r="266" ht="12.75" customHeight="1" spans="4:6">
      <c r="D266" s="202"/>
      <c r="F266" s="204"/>
    </row>
    <row r="267" ht="12.75" customHeight="1" spans="4:6">
      <c r="D267" s="202"/>
      <c r="F267" s="204"/>
    </row>
    <row r="268" ht="12.75" customHeight="1" spans="4:6">
      <c r="D268" s="202"/>
      <c r="F268" s="204"/>
    </row>
    <row r="269" ht="12.75" customHeight="1" spans="4:6">
      <c r="D269" s="202"/>
      <c r="F269" s="204"/>
    </row>
    <row r="270" ht="12.75" customHeight="1" spans="4:6">
      <c r="D270" s="202"/>
      <c r="F270" s="204"/>
    </row>
    <row r="271" ht="12.75" customHeight="1" spans="4:6">
      <c r="D271" s="202"/>
      <c r="F271" s="204"/>
    </row>
    <row r="272" ht="12.75" customHeight="1" spans="4:6">
      <c r="D272" s="202"/>
      <c r="F272" s="204"/>
    </row>
    <row r="273" ht="12.75" customHeight="1" spans="4:6">
      <c r="D273" s="202"/>
      <c r="F273" s="204"/>
    </row>
    <row r="274" ht="12.75" customHeight="1" spans="4:6">
      <c r="D274" s="202"/>
      <c r="F274" s="204"/>
    </row>
    <row r="275" ht="12.75" customHeight="1" spans="4:6">
      <c r="D275" s="202"/>
      <c r="F275" s="204"/>
    </row>
    <row r="276" ht="12.75" customHeight="1" spans="4:6">
      <c r="D276" s="202"/>
      <c r="F276" s="204"/>
    </row>
    <row r="277" ht="12.75" customHeight="1" spans="4:6">
      <c r="D277" s="202"/>
      <c r="F277" s="204"/>
    </row>
    <row r="278" ht="12.75" customHeight="1" spans="4:6">
      <c r="D278" s="202"/>
      <c r="F278" s="204"/>
    </row>
    <row r="279" ht="12.75" customHeight="1" spans="4:6">
      <c r="D279" s="202"/>
      <c r="F279" s="204"/>
    </row>
    <row r="280" ht="12.75" customHeight="1" spans="4:6">
      <c r="D280" s="202"/>
      <c r="F280" s="204"/>
    </row>
    <row r="281" ht="12.75" customHeight="1" spans="4:6">
      <c r="D281" s="202"/>
      <c r="F281" s="204"/>
    </row>
    <row r="282" ht="12.75" customHeight="1" spans="4:6">
      <c r="D282" s="202"/>
      <c r="F282" s="204"/>
    </row>
    <row r="283" ht="12.75" customHeight="1" spans="4:6">
      <c r="D283" s="202"/>
      <c r="F283" s="204"/>
    </row>
    <row r="284" ht="12.75" customHeight="1" spans="4:6">
      <c r="D284" s="202"/>
      <c r="F284" s="204"/>
    </row>
    <row r="285" ht="12.75" customHeight="1" spans="4:6">
      <c r="D285" s="202"/>
      <c r="F285" s="204"/>
    </row>
    <row r="286" ht="12.75" customHeight="1" spans="4:6">
      <c r="D286" s="202"/>
      <c r="F286" s="204"/>
    </row>
    <row r="287" ht="12.75" customHeight="1" spans="4:6">
      <c r="D287" s="202"/>
      <c r="F287" s="204"/>
    </row>
    <row r="288" ht="12.75" customHeight="1" spans="4:6">
      <c r="D288" s="202"/>
      <c r="F288" s="204"/>
    </row>
    <row r="289" ht="12.75" customHeight="1" spans="4:6">
      <c r="D289" s="202"/>
      <c r="F289" s="204"/>
    </row>
    <row r="290" ht="12.75" customHeight="1" spans="4:6">
      <c r="D290" s="202"/>
      <c r="F290" s="204"/>
    </row>
    <row r="291" ht="12.75" customHeight="1" spans="4:6">
      <c r="D291" s="202"/>
      <c r="F291" s="204"/>
    </row>
    <row r="292" ht="12.75" customHeight="1" spans="4:6">
      <c r="D292" s="202"/>
      <c r="F292" s="204"/>
    </row>
    <row r="293" ht="12.75" customHeight="1" spans="4:6">
      <c r="D293" s="202"/>
      <c r="F293" s="204"/>
    </row>
    <row r="294" ht="12.75" customHeight="1" spans="4:6">
      <c r="D294" s="202"/>
      <c r="F294" s="204"/>
    </row>
    <row r="295" ht="12.75" customHeight="1" spans="4:6">
      <c r="D295" s="202"/>
      <c r="F295" s="204"/>
    </row>
    <row r="296" ht="12.75" customHeight="1" spans="4:6">
      <c r="D296" s="202"/>
      <c r="F296" s="204"/>
    </row>
    <row r="297" ht="12.75" customHeight="1" spans="4:6">
      <c r="D297" s="202"/>
      <c r="F297" s="204"/>
    </row>
    <row r="298" ht="12.75" customHeight="1" spans="4:6">
      <c r="D298" s="202"/>
      <c r="F298" s="204"/>
    </row>
    <row r="299" ht="12.75" customHeight="1" spans="4:6">
      <c r="D299" s="202"/>
      <c r="F299" s="204"/>
    </row>
    <row r="300" ht="12.75" customHeight="1" spans="4:6">
      <c r="D300" s="202"/>
      <c r="F300" s="204"/>
    </row>
    <row r="301" ht="12.75" customHeight="1" spans="4:6">
      <c r="D301" s="202"/>
      <c r="F301" s="204"/>
    </row>
    <row r="302" ht="12.75" customHeight="1" spans="4:6">
      <c r="D302" s="202"/>
      <c r="F302" s="204"/>
    </row>
    <row r="303" ht="12.75" customHeight="1" spans="4:6">
      <c r="D303" s="202"/>
      <c r="F303" s="204"/>
    </row>
    <row r="304" ht="12.75" customHeight="1" spans="4:6">
      <c r="D304" s="202"/>
      <c r="F304" s="204"/>
    </row>
    <row r="305" ht="12.75" customHeight="1" spans="4:6">
      <c r="D305" s="202"/>
      <c r="F305" s="204"/>
    </row>
    <row r="306" ht="12.75" customHeight="1" spans="4:6">
      <c r="D306" s="202"/>
      <c r="F306" s="204"/>
    </row>
    <row r="307" ht="12.75" customHeight="1" spans="4:6">
      <c r="D307" s="202"/>
      <c r="F307" s="204"/>
    </row>
    <row r="308" ht="12.75" customHeight="1" spans="4:6">
      <c r="D308" s="202"/>
      <c r="F308" s="204"/>
    </row>
    <row r="309" ht="12.75" customHeight="1" spans="4:6">
      <c r="D309" s="202"/>
      <c r="F309" s="204"/>
    </row>
    <row r="310" ht="12.75" customHeight="1" spans="4:6">
      <c r="D310" s="202"/>
      <c r="F310" s="204"/>
    </row>
    <row r="311" ht="12.75" customHeight="1" spans="4:6">
      <c r="D311" s="202"/>
      <c r="F311" s="204"/>
    </row>
    <row r="312" ht="12.75" customHeight="1" spans="4:6">
      <c r="D312" s="202"/>
      <c r="F312" s="204"/>
    </row>
    <row r="313" ht="12.75" customHeight="1" spans="4:6">
      <c r="D313" s="202"/>
      <c r="F313" s="204"/>
    </row>
    <row r="314" ht="12.75" customHeight="1" spans="4:6">
      <c r="D314" s="202"/>
      <c r="F314" s="204"/>
    </row>
    <row r="315" ht="12.75" customHeight="1" spans="4:6">
      <c r="D315" s="202"/>
      <c r="F315" s="204"/>
    </row>
    <row r="316" ht="12.75" customHeight="1" spans="4:6">
      <c r="D316" s="202"/>
      <c r="F316" s="204"/>
    </row>
    <row r="317" ht="12.75" customHeight="1" spans="4:6">
      <c r="D317" s="202"/>
      <c r="F317" s="204"/>
    </row>
    <row r="318" ht="12.75" customHeight="1" spans="4:6">
      <c r="D318" s="202"/>
      <c r="F318" s="204"/>
    </row>
    <row r="319" ht="12.75" customHeight="1" spans="4:6">
      <c r="D319" s="202"/>
      <c r="F319" s="204"/>
    </row>
    <row r="320" ht="12.75" customHeight="1" spans="4:6">
      <c r="D320" s="202"/>
      <c r="F320" s="204"/>
    </row>
    <row r="321" ht="12.75" customHeight="1" spans="4:6">
      <c r="D321" s="202"/>
      <c r="F321" s="204"/>
    </row>
    <row r="322" ht="12.75" customHeight="1" spans="4:6">
      <c r="D322" s="202"/>
      <c r="F322" s="204"/>
    </row>
    <row r="323" ht="12.75" customHeight="1" spans="4:6">
      <c r="D323" s="202"/>
      <c r="F323" s="204"/>
    </row>
    <row r="324" ht="12.75" customHeight="1" spans="4:6">
      <c r="D324" s="202"/>
      <c r="F324" s="204"/>
    </row>
    <row r="325" ht="12.75" customHeight="1" spans="4:6">
      <c r="D325" s="202"/>
      <c r="F325" s="204"/>
    </row>
    <row r="326" ht="12.75" customHeight="1" spans="4:6">
      <c r="D326" s="202"/>
      <c r="F326" s="204"/>
    </row>
    <row r="327" ht="12.75" customHeight="1" spans="4:6">
      <c r="D327" s="202"/>
      <c r="F327" s="204"/>
    </row>
    <row r="328" ht="12.75" customHeight="1" spans="4:6">
      <c r="D328" s="202"/>
      <c r="F328" s="204"/>
    </row>
    <row r="329" ht="12.75" customHeight="1" spans="4:6">
      <c r="D329" s="202"/>
      <c r="F329" s="204"/>
    </row>
    <row r="330" ht="12.75" customHeight="1" spans="4:6">
      <c r="D330" s="202"/>
      <c r="F330" s="204"/>
    </row>
    <row r="331" ht="12.75" customHeight="1" spans="4:6">
      <c r="D331" s="202"/>
      <c r="F331" s="204"/>
    </row>
    <row r="332" ht="12.75" customHeight="1" spans="4:6">
      <c r="D332" s="202"/>
      <c r="F332" s="204"/>
    </row>
    <row r="333" ht="12.75" customHeight="1" spans="4:6">
      <c r="D333" s="202"/>
      <c r="F333" s="204"/>
    </row>
    <row r="334" ht="12.75" customHeight="1" spans="4:6">
      <c r="D334" s="202"/>
      <c r="F334" s="204"/>
    </row>
    <row r="335" ht="12.75" customHeight="1" spans="4:6">
      <c r="D335" s="202"/>
      <c r="F335" s="204"/>
    </row>
    <row r="336" ht="12.75" customHeight="1" spans="4:6">
      <c r="D336" s="202"/>
      <c r="F336" s="204"/>
    </row>
    <row r="337" ht="12.75" customHeight="1" spans="4:6">
      <c r="D337" s="202"/>
      <c r="F337" s="204"/>
    </row>
    <row r="338" ht="12.75" customHeight="1" spans="4:6">
      <c r="D338" s="202"/>
      <c r="F338" s="204"/>
    </row>
    <row r="339" ht="12.75" customHeight="1" spans="4:6">
      <c r="D339" s="202"/>
      <c r="F339" s="204"/>
    </row>
    <row r="340" ht="12.75" customHeight="1" spans="4:6">
      <c r="D340" s="202"/>
      <c r="F340" s="204"/>
    </row>
    <row r="341" ht="12.75" customHeight="1" spans="4:6">
      <c r="D341" s="202"/>
      <c r="F341" s="204"/>
    </row>
    <row r="342" ht="12.75" customHeight="1" spans="4:6">
      <c r="D342" s="202"/>
      <c r="F342" s="204"/>
    </row>
    <row r="343" ht="12.75" customHeight="1" spans="4:6">
      <c r="D343" s="202"/>
      <c r="F343" s="204"/>
    </row>
    <row r="344" ht="12.75" customHeight="1" spans="4:6">
      <c r="D344" s="202"/>
      <c r="F344" s="204"/>
    </row>
    <row r="345" ht="12.75" customHeight="1" spans="4:6">
      <c r="D345" s="202"/>
      <c r="F345" s="204"/>
    </row>
    <row r="346" ht="12.75" customHeight="1" spans="4:6">
      <c r="D346" s="202"/>
      <c r="F346" s="204"/>
    </row>
    <row r="347" ht="12.75" customHeight="1" spans="4:6">
      <c r="D347" s="202"/>
      <c r="F347" s="204"/>
    </row>
    <row r="348" ht="12.75" customHeight="1" spans="4:6">
      <c r="D348" s="202"/>
      <c r="F348" s="204"/>
    </row>
    <row r="349" ht="12.75" customHeight="1" spans="4:6">
      <c r="D349" s="202"/>
      <c r="F349" s="204"/>
    </row>
    <row r="350" ht="12.75" customHeight="1" spans="4:6">
      <c r="D350" s="202"/>
      <c r="F350" s="204"/>
    </row>
    <row r="351" ht="12.75" customHeight="1" spans="4:6">
      <c r="D351" s="202"/>
      <c r="F351" s="204"/>
    </row>
    <row r="352" ht="12.75" customHeight="1" spans="4:6">
      <c r="D352" s="202"/>
      <c r="F352" s="204"/>
    </row>
    <row r="353" ht="12.75" customHeight="1" spans="4:6">
      <c r="D353" s="202"/>
      <c r="F353" s="204"/>
    </row>
    <row r="354" ht="12.75" customHeight="1" spans="4:6">
      <c r="D354" s="202"/>
      <c r="F354" s="204"/>
    </row>
    <row r="355" ht="12.75" customHeight="1" spans="4:6">
      <c r="D355" s="202"/>
      <c r="F355" s="204"/>
    </row>
    <row r="356" ht="12.75" customHeight="1" spans="4:6">
      <c r="D356" s="202"/>
      <c r="F356" s="204"/>
    </row>
    <row r="357" ht="12.75" customHeight="1" spans="4:6">
      <c r="D357" s="202"/>
      <c r="F357" s="204"/>
    </row>
    <row r="358" ht="12.75" customHeight="1" spans="4:6">
      <c r="D358" s="202"/>
      <c r="F358" s="204"/>
    </row>
    <row r="359" ht="12.75" customHeight="1" spans="4:6">
      <c r="D359" s="202"/>
      <c r="F359" s="204"/>
    </row>
    <row r="360" ht="12.75" customHeight="1" spans="4:6">
      <c r="D360" s="202"/>
      <c r="F360" s="204"/>
    </row>
    <row r="361" ht="12.75" customHeight="1" spans="4:6">
      <c r="D361" s="202"/>
      <c r="F361" s="204"/>
    </row>
    <row r="362" ht="12.75" customHeight="1" spans="4:6">
      <c r="D362" s="202"/>
      <c r="F362" s="204"/>
    </row>
    <row r="363" ht="12.75" customHeight="1" spans="4:6">
      <c r="D363" s="202"/>
      <c r="F363" s="204"/>
    </row>
    <row r="364" ht="12.75" customHeight="1" spans="4:6">
      <c r="D364" s="202"/>
      <c r="F364" s="204"/>
    </row>
    <row r="365" ht="12.75" customHeight="1" spans="4:6">
      <c r="D365" s="202"/>
      <c r="F365" s="204"/>
    </row>
    <row r="366" ht="12.75" customHeight="1" spans="4:6">
      <c r="D366" s="202"/>
      <c r="F366" s="204"/>
    </row>
    <row r="367" ht="12.75" customHeight="1" spans="4:6">
      <c r="D367" s="202"/>
      <c r="F367" s="204"/>
    </row>
    <row r="368" ht="12.75" customHeight="1" spans="4:6">
      <c r="D368" s="202"/>
      <c r="F368" s="204"/>
    </row>
    <row r="369" ht="12.75" customHeight="1" spans="4:6">
      <c r="D369" s="202"/>
      <c r="F369" s="204"/>
    </row>
    <row r="370" ht="12.75" customHeight="1" spans="4:6">
      <c r="D370" s="202"/>
      <c r="F370" s="204"/>
    </row>
    <row r="371" ht="12.75" customHeight="1" spans="4:6">
      <c r="D371" s="202"/>
      <c r="F371" s="204"/>
    </row>
    <row r="372" ht="12.75" customHeight="1" spans="4:6">
      <c r="D372" s="202"/>
      <c r="F372" s="204"/>
    </row>
    <row r="373" ht="12.75" customHeight="1" spans="4:6">
      <c r="D373" s="202"/>
      <c r="F373" s="204"/>
    </row>
    <row r="374" ht="12.75" customHeight="1" spans="4:6">
      <c r="D374" s="202"/>
      <c r="F374" s="204"/>
    </row>
    <row r="375" ht="12.75" customHeight="1" spans="4:6">
      <c r="D375" s="202"/>
      <c r="F375" s="204"/>
    </row>
    <row r="376" ht="12.75" customHeight="1" spans="4:6">
      <c r="D376" s="202"/>
      <c r="F376" s="204"/>
    </row>
    <row r="377" ht="12.75" customHeight="1" spans="4:6">
      <c r="D377" s="202"/>
      <c r="F377" s="204"/>
    </row>
    <row r="378" ht="12.75" customHeight="1" spans="4:6">
      <c r="D378" s="202"/>
      <c r="F378" s="204"/>
    </row>
    <row r="379" ht="12.75" customHeight="1" spans="4:6">
      <c r="D379" s="202"/>
      <c r="F379" s="204"/>
    </row>
    <row r="380" ht="12.75" customHeight="1" spans="4:6">
      <c r="D380" s="202"/>
      <c r="F380" s="204"/>
    </row>
    <row r="381" ht="12.75" customHeight="1" spans="4:6">
      <c r="D381" s="202"/>
      <c r="F381" s="204"/>
    </row>
    <row r="382" ht="12.75" customHeight="1" spans="4:6">
      <c r="D382" s="202"/>
      <c r="F382" s="204"/>
    </row>
    <row r="383" ht="12.75" customHeight="1" spans="4:6">
      <c r="D383" s="202"/>
      <c r="F383" s="204"/>
    </row>
    <row r="384" ht="12.75" customHeight="1" spans="4:6">
      <c r="D384" s="202"/>
      <c r="F384" s="204"/>
    </row>
    <row r="385" ht="12.75" customHeight="1" spans="4:6">
      <c r="D385" s="202"/>
      <c r="F385" s="204"/>
    </row>
    <row r="386" ht="12.75" customHeight="1" spans="4:6">
      <c r="D386" s="202"/>
      <c r="F386" s="204"/>
    </row>
    <row r="387" ht="12.75" customHeight="1" spans="4:6">
      <c r="D387" s="202"/>
      <c r="F387" s="204"/>
    </row>
    <row r="388" ht="12.75" customHeight="1" spans="4:6">
      <c r="D388" s="202"/>
      <c r="F388" s="204"/>
    </row>
    <row r="389" ht="12.75" customHeight="1" spans="4:6">
      <c r="D389" s="202"/>
      <c r="F389" s="204"/>
    </row>
    <row r="390" ht="12.75" customHeight="1" spans="4:6">
      <c r="D390" s="202"/>
      <c r="F390" s="204"/>
    </row>
    <row r="391" ht="12.75" customHeight="1" spans="4:6">
      <c r="D391" s="202"/>
      <c r="F391" s="204"/>
    </row>
    <row r="392" ht="12.75" customHeight="1" spans="4:6">
      <c r="D392" s="202"/>
      <c r="F392" s="204"/>
    </row>
    <row r="393" ht="12.75" customHeight="1" spans="4:6">
      <c r="D393" s="202"/>
      <c r="F393" s="204"/>
    </row>
    <row r="394" ht="12.75" customHeight="1" spans="4:6">
      <c r="D394" s="202"/>
      <c r="F394" s="204"/>
    </row>
    <row r="395" ht="12.75" customHeight="1" spans="4:6">
      <c r="D395" s="202"/>
      <c r="F395" s="204"/>
    </row>
    <row r="396" ht="12.75" customHeight="1" spans="4:6">
      <c r="D396" s="202"/>
      <c r="F396" s="204"/>
    </row>
    <row r="397" ht="12.75" customHeight="1" spans="4:6">
      <c r="D397" s="202"/>
      <c r="F397" s="204"/>
    </row>
    <row r="398" ht="12.75" customHeight="1" spans="4:6">
      <c r="D398" s="202"/>
      <c r="F398" s="204"/>
    </row>
    <row r="399" ht="12.75" customHeight="1" spans="4:6">
      <c r="D399" s="202"/>
      <c r="F399" s="204"/>
    </row>
    <row r="400" ht="12.75" customHeight="1" spans="4:6">
      <c r="D400" s="202"/>
      <c r="F400" s="204"/>
    </row>
    <row r="401" ht="12.75" customHeight="1" spans="4:6">
      <c r="D401" s="202"/>
      <c r="F401" s="204"/>
    </row>
    <row r="402" ht="12.75" customHeight="1" spans="4:6">
      <c r="D402" s="202"/>
      <c r="F402" s="204"/>
    </row>
    <row r="403" ht="12.75" customHeight="1" spans="4:6">
      <c r="D403" s="202"/>
      <c r="F403" s="204"/>
    </row>
    <row r="404" ht="12.75" customHeight="1" spans="4:6">
      <c r="D404" s="202"/>
      <c r="F404" s="204"/>
    </row>
    <row r="405" ht="12.75" customHeight="1" spans="4:6">
      <c r="D405" s="202"/>
      <c r="F405" s="204"/>
    </row>
    <row r="406" ht="12.75" customHeight="1" spans="4:6">
      <c r="D406" s="202"/>
      <c r="F406" s="204"/>
    </row>
    <row r="407" ht="12.75" customHeight="1" spans="4:6">
      <c r="D407" s="202"/>
      <c r="F407" s="204"/>
    </row>
    <row r="408" ht="12.75" customHeight="1" spans="4:6">
      <c r="D408" s="202"/>
      <c r="F408" s="204"/>
    </row>
    <row r="409" ht="12.75" customHeight="1" spans="4:6">
      <c r="D409" s="202"/>
      <c r="F409" s="204"/>
    </row>
    <row r="410" ht="12.75" customHeight="1" spans="4:6">
      <c r="D410" s="202"/>
      <c r="F410" s="204"/>
    </row>
    <row r="411" ht="12.75" customHeight="1" spans="4:6">
      <c r="D411" s="202"/>
      <c r="F411" s="204"/>
    </row>
    <row r="412" ht="12.75" customHeight="1" spans="4:6">
      <c r="D412" s="202"/>
      <c r="F412" s="204"/>
    </row>
    <row r="413" ht="12.75" customHeight="1" spans="4:6">
      <c r="D413" s="202"/>
      <c r="F413" s="204"/>
    </row>
    <row r="414" ht="12.75" customHeight="1" spans="4:6">
      <c r="D414" s="202"/>
      <c r="F414" s="204"/>
    </row>
    <row r="415" ht="12.75" customHeight="1" spans="4:6">
      <c r="D415" s="202"/>
      <c r="F415" s="204"/>
    </row>
    <row r="416" ht="12.75" customHeight="1" spans="4:6">
      <c r="D416" s="202"/>
      <c r="F416" s="204"/>
    </row>
    <row r="417" ht="12.75" customHeight="1" spans="4:6">
      <c r="D417" s="202"/>
      <c r="F417" s="204"/>
    </row>
    <row r="418" ht="12.75" customHeight="1" spans="4:6">
      <c r="D418" s="202"/>
      <c r="F418" s="204"/>
    </row>
    <row r="419" ht="12.75" customHeight="1" spans="4:6">
      <c r="D419" s="202"/>
      <c r="F419" s="204"/>
    </row>
    <row r="420" ht="12.75" customHeight="1" spans="4:6">
      <c r="D420" s="202"/>
      <c r="F420" s="204"/>
    </row>
    <row r="421" ht="12.75" customHeight="1" spans="4:6">
      <c r="D421" s="202"/>
      <c r="F421" s="204"/>
    </row>
    <row r="422" ht="12.75" customHeight="1" spans="4:6">
      <c r="D422" s="202"/>
      <c r="F422" s="204"/>
    </row>
    <row r="423" ht="12.75" customHeight="1" spans="4:6">
      <c r="D423" s="202"/>
      <c r="F423" s="204"/>
    </row>
    <row r="424" ht="12.75" customHeight="1" spans="4:6">
      <c r="D424" s="202"/>
      <c r="F424" s="204"/>
    </row>
    <row r="425" ht="12.75" customHeight="1" spans="4:6">
      <c r="D425" s="202"/>
      <c r="F425" s="204"/>
    </row>
    <row r="426" ht="12.75" customHeight="1" spans="4:6">
      <c r="D426" s="202"/>
      <c r="F426" s="204"/>
    </row>
    <row r="427" ht="12.75" customHeight="1" spans="4:6">
      <c r="D427" s="202"/>
      <c r="F427" s="204"/>
    </row>
    <row r="428" ht="12.75" customHeight="1" spans="4:6">
      <c r="D428" s="202"/>
      <c r="F428" s="204"/>
    </row>
    <row r="429" ht="12.75" customHeight="1" spans="4:6">
      <c r="D429" s="202"/>
      <c r="F429" s="204"/>
    </row>
    <row r="430" ht="12.75" customHeight="1" spans="4:6">
      <c r="D430" s="202"/>
      <c r="F430" s="204"/>
    </row>
    <row r="431" ht="12.75" customHeight="1" spans="4:6">
      <c r="D431" s="202"/>
      <c r="F431" s="204"/>
    </row>
    <row r="432" ht="12.75" customHeight="1" spans="4:6">
      <c r="D432" s="202"/>
      <c r="F432" s="204"/>
    </row>
    <row r="433" ht="12.75" customHeight="1" spans="4:6">
      <c r="D433" s="202"/>
      <c r="F433" s="204"/>
    </row>
    <row r="434" ht="12.75" customHeight="1" spans="4:6">
      <c r="D434" s="202"/>
      <c r="F434" s="204"/>
    </row>
    <row r="435" ht="12.75" customHeight="1" spans="4:6">
      <c r="D435" s="202"/>
      <c r="F435" s="204"/>
    </row>
    <row r="436" ht="12.75" customHeight="1" spans="4:6">
      <c r="D436" s="202"/>
      <c r="F436" s="204"/>
    </row>
    <row r="437" ht="12.75" customHeight="1" spans="4:6">
      <c r="D437" s="202"/>
      <c r="F437" s="204"/>
    </row>
    <row r="438" ht="12.75" customHeight="1" spans="4:6">
      <c r="D438" s="202"/>
      <c r="F438" s="204"/>
    </row>
    <row r="439" ht="12.75" customHeight="1" spans="4:6">
      <c r="D439" s="202"/>
      <c r="F439" s="204"/>
    </row>
    <row r="440" ht="12.75" customHeight="1" spans="4:6">
      <c r="D440" s="202"/>
      <c r="F440" s="204"/>
    </row>
    <row r="441" ht="12.75" customHeight="1" spans="4:6">
      <c r="D441" s="202"/>
      <c r="F441" s="204"/>
    </row>
    <row r="442" ht="12.75" customHeight="1" spans="4:6">
      <c r="D442" s="202"/>
      <c r="F442" s="204"/>
    </row>
    <row r="443" ht="12.75" customHeight="1" spans="4:6">
      <c r="D443" s="202"/>
      <c r="F443" s="204"/>
    </row>
    <row r="444" ht="12.75" customHeight="1" spans="4:6">
      <c r="D444" s="202"/>
      <c r="F444" s="204"/>
    </row>
    <row r="445" ht="12.75" customHeight="1" spans="4:6">
      <c r="D445" s="202"/>
      <c r="F445" s="204"/>
    </row>
    <row r="446" ht="12.75" customHeight="1" spans="4:6">
      <c r="D446" s="202"/>
      <c r="F446" s="204"/>
    </row>
    <row r="447" ht="12.75" customHeight="1" spans="4:6">
      <c r="D447" s="202"/>
      <c r="F447" s="204"/>
    </row>
    <row r="448" ht="12.75" customHeight="1" spans="4:6">
      <c r="D448" s="202"/>
      <c r="F448" s="204"/>
    </row>
    <row r="449" ht="12.75" customHeight="1" spans="4:6">
      <c r="D449" s="202"/>
      <c r="F449" s="204"/>
    </row>
    <row r="450" ht="12.75" customHeight="1" spans="4:6">
      <c r="D450" s="202"/>
      <c r="F450" s="204"/>
    </row>
    <row r="451" ht="12.75" customHeight="1" spans="4:6">
      <c r="D451" s="202"/>
      <c r="F451" s="204"/>
    </row>
    <row r="452" ht="12.75" customHeight="1" spans="4:6">
      <c r="D452" s="202"/>
      <c r="F452" s="204"/>
    </row>
    <row r="453" ht="12.75" customHeight="1" spans="4:6">
      <c r="D453" s="202"/>
      <c r="F453" s="204"/>
    </row>
    <row r="454" ht="12.75" customHeight="1" spans="4:6">
      <c r="D454" s="202"/>
      <c r="F454" s="204"/>
    </row>
    <row r="455" ht="12.75" customHeight="1" spans="4:6">
      <c r="D455" s="202"/>
      <c r="F455" s="204"/>
    </row>
    <row r="456" ht="12.75" customHeight="1" spans="4:6">
      <c r="D456" s="202"/>
      <c r="F456" s="204"/>
    </row>
    <row r="457" ht="12.75" customHeight="1" spans="4:6">
      <c r="D457" s="202"/>
      <c r="F457" s="204"/>
    </row>
    <row r="458" ht="12.75" customHeight="1" spans="4:6">
      <c r="D458" s="202"/>
      <c r="F458" s="204"/>
    </row>
    <row r="459" ht="12.75" customHeight="1" spans="4:6">
      <c r="D459" s="202"/>
      <c r="F459" s="204"/>
    </row>
    <row r="460" ht="12.75" customHeight="1" spans="4:6">
      <c r="D460" s="202"/>
      <c r="F460" s="204"/>
    </row>
    <row r="461" ht="12.75" customHeight="1" spans="4:6">
      <c r="D461" s="202"/>
      <c r="F461" s="204"/>
    </row>
    <row r="462" ht="12.75" customHeight="1" spans="4:6">
      <c r="D462" s="202"/>
      <c r="F462" s="204"/>
    </row>
    <row r="463" ht="12.75" customHeight="1" spans="4:6">
      <c r="D463" s="202"/>
      <c r="F463" s="204"/>
    </row>
    <row r="464" ht="12.75" customHeight="1" spans="4:6">
      <c r="D464" s="202"/>
      <c r="F464" s="204"/>
    </row>
    <row r="465" ht="12.75" customHeight="1" spans="4:6">
      <c r="D465" s="202"/>
      <c r="F465" s="204"/>
    </row>
    <row r="466" ht="12.75" customHeight="1" spans="4:6">
      <c r="D466" s="202"/>
      <c r="F466" s="204"/>
    </row>
    <row r="467" ht="12.75" customHeight="1" spans="4:6">
      <c r="D467" s="202"/>
      <c r="F467" s="204"/>
    </row>
    <row r="468" ht="12.75" customHeight="1" spans="4:6">
      <c r="D468" s="202"/>
      <c r="F468" s="204"/>
    </row>
    <row r="469" ht="12.75" customHeight="1" spans="4:6">
      <c r="D469" s="202"/>
      <c r="F469" s="204"/>
    </row>
    <row r="470" ht="12.75" customHeight="1" spans="4:6">
      <c r="D470" s="202"/>
      <c r="F470" s="204"/>
    </row>
    <row r="471" ht="12.75" customHeight="1" spans="4:6">
      <c r="D471" s="202"/>
      <c r="F471" s="204"/>
    </row>
    <row r="472" ht="12.75" customHeight="1" spans="4:6">
      <c r="D472" s="202"/>
      <c r="F472" s="204"/>
    </row>
    <row r="473" ht="12.75" customHeight="1" spans="4:6">
      <c r="D473" s="202"/>
      <c r="F473" s="204"/>
    </row>
    <row r="474" ht="12.75" customHeight="1" spans="4:6">
      <c r="D474" s="202"/>
      <c r="F474" s="204"/>
    </row>
    <row r="475" ht="12.75" customHeight="1" spans="4:6">
      <c r="D475" s="202"/>
      <c r="F475" s="204"/>
    </row>
    <row r="476" ht="12.75" customHeight="1" spans="4:6">
      <c r="D476" s="202"/>
      <c r="F476" s="204"/>
    </row>
    <row r="477" ht="12.75" customHeight="1" spans="4:6">
      <c r="D477" s="202"/>
      <c r="F477" s="204"/>
    </row>
    <row r="478" ht="12.75" customHeight="1" spans="4:6">
      <c r="D478" s="202"/>
      <c r="F478" s="204"/>
    </row>
    <row r="479" ht="12.75" customHeight="1" spans="4:6">
      <c r="D479" s="202"/>
      <c r="F479" s="204"/>
    </row>
    <row r="480" ht="12.75" customHeight="1" spans="4:6">
      <c r="D480" s="202"/>
      <c r="F480" s="204"/>
    </row>
    <row r="481" ht="12.75" customHeight="1" spans="4:6">
      <c r="D481" s="202"/>
      <c r="F481" s="204"/>
    </row>
    <row r="482" ht="12.75" customHeight="1" spans="4:6">
      <c r="D482" s="202"/>
      <c r="F482" s="204"/>
    </row>
    <row r="483" ht="12.75" customHeight="1" spans="4:6">
      <c r="D483" s="202"/>
      <c r="F483" s="204"/>
    </row>
    <row r="484" ht="12.75" customHeight="1" spans="4:6">
      <c r="D484" s="202"/>
      <c r="F484" s="204"/>
    </row>
    <row r="485" ht="12.75" customHeight="1" spans="4:6">
      <c r="D485" s="202"/>
      <c r="F485" s="204"/>
    </row>
    <row r="486" ht="12.75" customHeight="1" spans="4:6">
      <c r="D486" s="202"/>
      <c r="F486" s="204"/>
    </row>
    <row r="487" ht="12.75" customHeight="1" spans="4:6">
      <c r="D487" s="202"/>
      <c r="F487" s="204"/>
    </row>
    <row r="488" ht="12.75" customHeight="1" spans="4:6">
      <c r="D488" s="202"/>
      <c r="F488" s="204"/>
    </row>
    <row r="489" ht="12.75" customHeight="1" spans="4:6">
      <c r="D489" s="202"/>
      <c r="F489" s="204"/>
    </row>
    <row r="490" ht="12.75" customHeight="1" spans="4:6">
      <c r="D490" s="202"/>
      <c r="F490" s="204"/>
    </row>
    <row r="491" ht="12.75" customHeight="1" spans="4:6">
      <c r="D491" s="202"/>
      <c r="F491" s="204"/>
    </row>
    <row r="492" ht="12.75" customHeight="1" spans="4:6">
      <c r="D492" s="202"/>
      <c r="F492" s="204"/>
    </row>
    <row r="493" ht="12.75" customHeight="1" spans="4:6">
      <c r="D493" s="202"/>
      <c r="F493" s="204"/>
    </row>
    <row r="494" ht="12.75" customHeight="1" spans="4:6">
      <c r="D494" s="202"/>
      <c r="F494" s="204"/>
    </row>
    <row r="495" ht="12.75" customHeight="1" spans="4:6">
      <c r="D495" s="202"/>
      <c r="F495" s="204"/>
    </row>
    <row r="496" ht="12.75" customHeight="1" spans="4:6">
      <c r="D496" s="202"/>
      <c r="F496" s="204"/>
    </row>
    <row r="497" ht="12.75" customHeight="1" spans="4:6">
      <c r="D497" s="202"/>
      <c r="F497" s="204"/>
    </row>
    <row r="498" ht="12.75" customHeight="1" spans="4:6">
      <c r="D498" s="202"/>
      <c r="F498" s="204"/>
    </row>
    <row r="499" ht="12.75" customHeight="1" spans="4:6">
      <c r="D499" s="202"/>
      <c r="F499" s="204"/>
    </row>
    <row r="500" ht="12.75" customHeight="1" spans="4:6">
      <c r="D500" s="202"/>
      <c r="F500" s="204"/>
    </row>
    <row r="501" ht="12.75" customHeight="1" spans="4:6">
      <c r="D501" s="202"/>
      <c r="F501" s="204"/>
    </row>
    <row r="502" ht="12.75" customHeight="1" spans="4:6">
      <c r="D502" s="202"/>
      <c r="F502" s="204"/>
    </row>
    <row r="503" ht="12.75" customHeight="1" spans="4:6">
      <c r="D503" s="202"/>
      <c r="F503" s="204"/>
    </row>
    <row r="504" ht="12.75" customHeight="1" spans="4:6">
      <c r="D504" s="202"/>
      <c r="F504" s="204"/>
    </row>
    <row r="505" ht="12.75" customHeight="1" spans="4:6">
      <c r="D505" s="202"/>
      <c r="F505" s="204"/>
    </row>
    <row r="506" ht="12.75" customHeight="1" spans="4:6">
      <c r="D506" s="202"/>
      <c r="F506" s="204"/>
    </row>
    <row r="507" ht="12.75" customHeight="1" spans="4:6">
      <c r="D507" s="202"/>
      <c r="F507" s="204"/>
    </row>
    <row r="508" ht="12.75" customHeight="1" spans="4:6">
      <c r="D508" s="202"/>
      <c r="F508" s="204"/>
    </row>
    <row r="509" ht="12.75" customHeight="1" spans="4:6">
      <c r="D509" s="202"/>
      <c r="F509" s="204"/>
    </row>
    <row r="510" ht="12.75" customHeight="1" spans="4:6">
      <c r="D510" s="202"/>
      <c r="F510" s="204"/>
    </row>
    <row r="511" ht="12.75" customHeight="1" spans="4:6">
      <c r="D511" s="202"/>
      <c r="F511" s="204"/>
    </row>
    <row r="512" ht="12.75" customHeight="1" spans="4:6">
      <c r="D512" s="202"/>
      <c r="F512" s="204"/>
    </row>
    <row r="513" ht="12.75" customHeight="1" spans="4:6">
      <c r="D513" s="202"/>
      <c r="F513" s="204"/>
    </row>
    <row r="514" ht="12.75" customHeight="1" spans="4:6">
      <c r="D514" s="202"/>
      <c r="F514" s="204"/>
    </row>
    <row r="515" ht="12.75" customHeight="1" spans="4:6">
      <c r="D515" s="202"/>
      <c r="F515" s="204"/>
    </row>
    <row r="516" ht="12.75" customHeight="1" spans="4:6">
      <c r="D516" s="202"/>
      <c r="F516" s="204"/>
    </row>
    <row r="517" ht="12.75" customHeight="1" spans="4:6">
      <c r="D517" s="202"/>
      <c r="F517" s="204"/>
    </row>
    <row r="518" ht="12.75" customHeight="1" spans="4:6">
      <c r="D518" s="202"/>
      <c r="F518" s="204"/>
    </row>
    <row r="519" ht="12.75" customHeight="1" spans="4:6">
      <c r="D519" s="202"/>
      <c r="F519" s="204"/>
    </row>
    <row r="520" ht="12.75" customHeight="1" spans="4:6">
      <c r="D520" s="202"/>
      <c r="F520" s="204"/>
    </row>
    <row r="521" ht="12.75" customHeight="1" spans="4:6">
      <c r="D521" s="202"/>
      <c r="F521" s="204"/>
    </row>
    <row r="522" ht="12.75" customHeight="1" spans="4:6">
      <c r="D522" s="202"/>
      <c r="F522" s="204"/>
    </row>
    <row r="523" ht="12.75" customHeight="1" spans="4:6">
      <c r="D523" s="202"/>
      <c r="F523" s="204"/>
    </row>
    <row r="524" ht="12.75" customHeight="1" spans="4:6">
      <c r="D524" s="202"/>
      <c r="F524" s="204"/>
    </row>
    <row r="525" ht="12.75" customHeight="1" spans="4:6">
      <c r="D525" s="202"/>
      <c r="F525" s="204"/>
    </row>
    <row r="526" ht="12.75" customHeight="1" spans="4:6">
      <c r="D526" s="202"/>
      <c r="F526" s="204"/>
    </row>
    <row r="527" ht="12.75" customHeight="1" spans="4:6">
      <c r="D527" s="202"/>
      <c r="F527" s="204"/>
    </row>
    <row r="528" ht="12.75" customHeight="1" spans="4:6">
      <c r="D528" s="202"/>
      <c r="F528" s="204"/>
    </row>
    <row r="529" ht="12.75" customHeight="1" spans="4:6">
      <c r="D529" s="202"/>
      <c r="F529" s="204"/>
    </row>
    <row r="530" ht="12.75" customHeight="1" spans="4:6">
      <c r="D530" s="202"/>
      <c r="F530" s="204"/>
    </row>
    <row r="531" ht="12.75" customHeight="1" spans="4:6">
      <c r="D531" s="202"/>
      <c r="F531" s="204"/>
    </row>
    <row r="532" ht="12.75" customHeight="1" spans="4:6">
      <c r="D532" s="202"/>
      <c r="F532" s="204"/>
    </row>
    <row r="533" ht="12.75" customHeight="1" spans="4:6">
      <c r="D533" s="202"/>
      <c r="F533" s="204"/>
    </row>
    <row r="534" ht="12.75" customHeight="1" spans="4:6">
      <c r="D534" s="202"/>
      <c r="F534" s="204"/>
    </row>
    <row r="535" ht="12.75" customHeight="1" spans="4:6">
      <c r="D535" s="202"/>
      <c r="F535" s="204"/>
    </row>
    <row r="536" ht="12.75" customHeight="1" spans="4:6">
      <c r="D536" s="202"/>
      <c r="F536" s="204"/>
    </row>
    <row r="537" ht="12.75" customHeight="1" spans="4:6">
      <c r="D537" s="202"/>
      <c r="F537" s="204"/>
    </row>
    <row r="538" ht="12.75" customHeight="1" spans="4:6">
      <c r="D538" s="202"/>
      <c r="F538" s="204"/>
    </row>
    <row r="539" ht="12.75" customHeight="1" spans="4:6">
      <c r="D539" s="202"/>
      <c r="F539" s="204"/>
    </row>
    <row r="540" ht="12.75" customHeight="1" spans="4:6">
      <c r="D540" s="202"/>
      <c r="F540" s="204"/>
    </row>
    <row r="541" ht="12.75" customHeight="1" spans="4:6">
      <c r="D541" s="202"/>
      <c r="F541" s="204"/>
    </row>
    <row r="542" ht="12.75" customHeight="1" spans="4:6">
      <c r="D542" s="202"/>
      <c r="F542" s="204"/>
    </row>
    <row r="543" ht="12.75" customHeight="1" spans="4:6">
      <c r="D543" s="202"/>
      <c r="F543" s="204"/>
    </row>
    <row r="544" ht="12.75" customHeight="1" spans="4:6">
      <c r="D544" s="202"/>
      <c r="F544" s="204"/>
    </row>
    <row r="545" ht="12.75" customHeight="1" spans="4:6">
      <c r="D545" s="202"/>
      <c r="F545" s="204"/>
    </row>
    <row r="546" ht="12.75" customHeight="1" spans="4:6">
      <c r="D546" s="202"/>
      <c r="F546" s="204"/>
    </row>
    <row r="547" ht="12.75" customHeight="1" spans="4:6">
      <c r="D547" s="202"/>
      <c r="F547" s="204"/>
    </row>
    <row r="548" ht="12.75" customHeight="1" spans="4:6">
      <c r="D548" s="202"/>
      <c r="F548" s="204"/>
    </row>
    <row r="549" ht="12.75" customHeight="1" spans="4:6">
      <c r="D549" s="202"/>
      <c r="F549" s="204"/>
    </row>
    <row r="550" ht="12.75" customHeight="1" spans="4:6">
      <c r="D550" s="202"/>
      <c r="F550" s="204"/>
    </row>
    <row r="551" ht="12.75" customHeight="1" spans="4:6">
      <c r="D551" s="202"/>
      <c r="F551" s="204"/>
    </row>
    <row r="552" ht="12.75" customHeight="1" spans="4:6">
      <c r="D552" s="202"/>
      <c r="F552" s="204"/>
    </row>
    <row r="553" ht="12.75" customHeight="1" spans="4:6">
      <c r="D553" s="202"/>
      <c r="F553" s="204"/>
    </row>
    <row r="554" ht="12.75" customHeight="1" spans="4:6">
      <c r="D554" s="202"/>
      <c r="F554" s="204"/>
    </row>
    <row r="555" ht="12.75" customHeight="1" spans="4:6">
      <c r="D555" s="202"/>
      <c r="F555" s="204"/>
    </row>
    <row r="556" ht="12.75" customHeight="1" spans="4:6">
      <c r="D556" s="202"/>
      <c r="F556" s="204"/>
    </row>
    <row r="557" ht="12.75" customHeight="1" spans="4:6">
      <c r="D557" s="202"/>
      <c r="F557" s="204"/>
    </row>
    <row r="558" ht="12.75" customHeight="1" spans="4:6">
      <c r="D558" s="202"/>
      <c r="F558" s="204"/>
    </row>
    <row r="559" ht="12.75" customHeight="1" spans="4:6">
      <c r="D559" s="202"/>
      <c r="F559" s="204"/>
    </row>
    <row r="560" ht="12.75" customHeight="1" spans="4:6">
      <c r="D560" s="202"/>
      <c r="F560" s="204"/>
    </row>
    <row r="561" ht="12.75" customHeight="1" spans="4:6">
      <c r="D561" s="202"/>
      <c r="F561" s="204"/>
    </row>
    <row r="562" ht="12.75" customHeight="1" spans="4:6">
      <c r="D562" s="202"/>
      <c r="F562" s="204"/>
    </row>
    <row r="563" ht="12.75" customHeight="1" spans="4:6">
      <c r="D563" s="202"/>
      <c r="F563" s="204"/>
    </row>
    <row r="564" ht="12.75" customHeight="1" spans="4:6">
      <c r="D564" s="202"/>
      <c r="F564" s="204"/>
    </row>
    <row r="565" ht="12.75" customHeight="1" spans="4:6">
      <c r="D565" s="202"/>
      <c r="F565" s="204"/>
    </row>
    <row r="566" ht="12.75" customHeight="1" spans="4:6">
      <c r="D566" s="202"/>
      <c r="F566" s="204"/>
    </row>
    <row r="567" ht="12.75" customHeight="1" spans="4:6">
      <c r="D567" s="202"/>
      <c r="F567" s="204"/>
    </row>
    <row r="568" ht="12.75" customHeight="1" spans="4:6">
      <c r="D568" s="202"/>
      <c r="F568" s="204"/>
    </row>
    <row r="569" ht="12.75" customHeight="1" spans="4:6">
      <c r="D569" s="202"/>
      <c r="F569" s="204"/>
    </row>
    <row r="570" ht="12.75" customHeight="1" spans="4:6">
      <c r="D570" s="202"/>
      <c r="F570" s="204"/>
    </row>
    <row r="571" ht="12.75" customHeight="1" spans="4:6">
      <c r="D571" s="202"/>
      <c r="F571" s="204"/>
    </row>
    <row r="572" ht="12.75" customHeight="1" spans="4:6">
      <c r="D572" s="202"/>
      <c r="F572" s="204"/>
    </row>
    <row r="573" ht="12.75" customHeight="1" spans="4:6">
      <c r="D573" s="202"/>
      <c r="F573" s="204"/>
    </row>
    <row r="574" ht="12.75" customHeight="1" spans="4:6">
      <c r="D574" s="202"/>
      <c r="F574" s="204"/>
    </row>
    <row r="575" ht="12.75" customHeight="1" spans="4:6">
      <c r="D575" s="202"/>
      <c r="F575" s="204"/>
    </row>
    <row r="576" ht="12.75" customHeight="1" spans="4:6">
      <c r="D576" s="202"/>
      <c r="F576" s="204"/>
    </row>
    <row r="577" ht="12.75" customHeight="1" spans="4:6">
      <c r="D577" s="202"/>
      <c r="F577" s="204"/>
    </row>
    <row r="578" ht="12.75" customHeight="1" spans="4:6">
      <c r="D578" s="202"/>
      <c r="F578" s="204"/>
    </row>
    <row r="579" ht="12.75" customHeight="1" spans="4:6">
      <c r="D579" s="202"/>
      <c r="F579" s="204"/>
    </row>
    <row r="580" ht="12.75" customHeight="1" spans="4:6">
      <c r="D580" s="202"/>
      <c r="F580" s="204"/>
    </row>
    <row r="581" ht="12.75" customHeight="1" spans="4:6">
      <c r="D581" s="202"/>
      <c r="F581" s="204"/>
    </row>
    <row r="582" ht="12.75" customHeight="1" spans="4:6">
      <c r="D582" s="202"/>
      <c r="F582" s="204"/>
    </row>
    <row r="583" ht="12.75" customHeight="1" spans="4:6">
      <c r="D583" s="202"/>
      <c r="F583" s="204"/>
    </row>
    <row r="584" ht="12.75" customHeight="1" spans="4:6">
      <c r="D584" s="202"/>
      <c r="F584" s="204"/>
    </row>
    <row r="585" ht="12.75" customHeight="1" spans="4:6">
      <c r="D585" s="202"/>
      <c r="F585" s="204"/>
    </row>
    <row r="586" ht="12.75" customHeight="1" spans="4:6">
      <c r="D586" s="202"/>
      <c r="F586" s="204"/>
    </row>
    <row r="587" ht="12.75" customHeight="1" spans="4:6">
      <c r="D587" s="202"/>
      <c r="F587" s="204"/>
    </row>
    <row r="588" ht="12.75" customHeight="1" spans="4:6">
      <c r="D588" s="202"/>
      <c r="F588" s="204"/>
    </row>
    <row r="589" ht="12.75" customHeight="1" spans="4:6">
      <c r="D589" s="202"/>
      <c r="F589" s="204"/>
    </row>
    <row r="590" ht="12.75" customHeight="1" spans="4:6">
      <c r="D590" s="202"/>
      <c r="F590" s="204"/>
    </row>
    <row r="591" ht="12.75" customHeight="1" spans="4:6">
      <c r="D591" s="202"/>
      <c r="F591" s="204"/>
    </row>
    <row r="592" ht="12.75" customHeight="1" spans="4:6">
      <c r="D592" s="202"/>
      <c r="F592" s="204"/>
    </row>
    <row r="593" ht="12.75" customHeight="1" spans="4:6">
      <c r="D593" s="202"/>
      <c r="F593" s="204"/>
    </row>
    <row r="594" ht="12.75" customHeight="1" spans="4:6">
      <c r="D594" s="202"/>
      <c r="F594" s="204"/>
    </row>
    <row r="595" ht="12.75" customHeight="1" spans="4:6">
      <c r="D595" s="202"/>
      <c r="F595" s="204"/>
    </row>
    <row r="596" ht="12.75" customHeight="1" spans="4:6">
      <c r="D596" s="202"/>
      <c r="F596" s="204"/>
    </row>
    <row r="597" ht="12.75" customHeight="1" spans="4:6">
      <c r="D597" s="202"/>
      <c r="F597" s="204"/>
    </row>
    <row r="598" ht="12.75" customHeight="1" spans="4:6">
      <c r="D598" s="202"/>
      <c r="F598" s="204"/>
    </row>
    <row r="599" ht="12.75" customHeight="1" spans="4:6">
      <c r="D599" s="202"/>
      <c r="F599" s="204"/>
    </row>
    <row r="600" ht="12.75" customHeight="1" spans="4:6">
      <c r="D600" s="202"/>
      <c r="F600" s="204"/>
    </row>
    <row r="601" ht="12.75" customHeight="1" spans="4:6">
      <c r="D601" s="202"/>
      <c r="F601" s="204"/>
    </row>
    <row r="602" ht="12.75" customHeight="1" spans="4:6">
      <c r="D602" s="202"/>
      <c r="F602" s="204"/>
    </row>
    <row r="603" ht="12.75" customHeight="1" spans="4:6">
      <c r="D603" s="202"/>
      <c r="F603" s="204"/>
    </row>
    <row r="604" ht="12.75" customHeight="1" spans="4:6">
      <c r="D604" s="202"/>
      <c r="F604" s="204"/>
    </row>
    <row r="605" ht="12.75" customHeight="1" spans="4:6">
      <c r="D605" s="202"/>
      <c r="F605" s="204"/>
    </row>
    <row r="606" ht="12.75" customHeight="1" spans="4:6">
      <c r="D606" s="202"/>
      <c r="F606" s="204"/>
    </row>
    <row r="607" ht="12.75" customHeight="1" spans="4:6">
      <c r="D607" s="202"/>
      <c r="F607" s="204"/>
    </row>
    <row r="608" ht="12.75" customHeight="1" spans="4:6">
      <c r="D608" s="202"/>
      <c r="F608" s="204"/>
    </row>
    <row r="609" ht="12.75" customHeight="1" spans="4:6">
      <c r="D609" s="202"/>
      <c r="F609" s="204"/>
    </row>
    <row r="610" ht="12.75" customHeight="1" spans="4:6">
      <c r="D610" s="202"/>
      <c r="F610" s="204"/>
    </row>
    <row r="611" ht="12.75" customHeight="1" spans="4:6">
      <c r="D611" s="202"/>
      <c r="F611" s="204"/>
    </row>
    <row r="612" ht="12.75" customHeight="1" spans="4:6">
      <c r="D612" s="202"/>
      <c r="F612" s="204"/>
    </row>
    <row r="613" ht="12.75" customHeight="1" spans="4:6">
      <c r="D613" s="202"/>
      <c r="F613" s="204"/>
    </row>
    <row r="614" ht="12.75" customHeight="1" spans="4:6">
      <c r="D614" s="202"/>
      <c r="F614" s="204"/>
    </row>
    <row r="615" ht="12.75" customHeight="1" spans="4:6">
      <c r="D615" s="202"/>
      <c r="F615" s="204"/>
    </row>
    <row r="616" ht="12.75" customHeight="1" spans="4:6">
      <c r="D616" s="202"/>
      <c r="F616" s="204"/>
    </row>
    <row r="617" ht="12.75" customHeight="1" spans="4:6">
      <c r="D617" s="202"/>
      <c r="F617" s="204"/>
    </row>
    <row r="618" ht="12.75" customHeight="1" spans="4:6">
      <c r="D618" s="202"/>
      <c r="F618" s="204"/>
    </row>
    <row r="619" ht="12.75" customHeight="1" spans="4:6">
      <c r="D619" s="202"/>
      <c r="F619" s="204"/>
    </row>
    <row r="620" ht="12.75" customHeight="1" spans="4:6">
      <c r="D620" s="202"/>
      <c r="F620" s="204"/>
    </row>
    <row r="621" ht="12.75" customHeight="1" spans="4:6">
      <c r="D621" s="202"/>
      <c r="F621" s="204"/>
    </row>
    <row r="622" ht="12.75" customHeight="1" spans="4:6">
      <c r="D622" s="202"/>
      <c r="F622" s="204"/>
    </row>
    <row r="623" ht="12.75" customHeight="1" spans="4:6">
      <c r="D623" s="202"/>
      <c r="F623" s="204"/>
    </row>
    <row r="624" ht="12.75" customHeight="1" spans="4:6">
      <c r="D624" s="202"/>
      <c r="F624" s="204"/>
    </row>
    <row r="625" ht="12.75" customHeight="1" spans="4:6">
      <c r="D625" s="202"/>
      <c r="F625" s="204"/>
    </row>
    <row r="626" ht="12.75" customHeight="1" spans="4:6">
      <c r="D626" s="202"/>
      <c r="F626" s="204"/>
    </row>
    <row r="627" ht="12.75" customHeight="1" spans="4:6">
      <c r="D627" s="202"/>
      <c r="F627" s="204"/>
    </row>
    <row r="628" ht="12.75" customHeight="1" spans="4:6">
      <c r="D628" s="202"/>
      <c r="F628" s="204"/>
    </row>
    <row r="629" ht="12.75" customHeight="1" spans="4:6">
      <c r="D629" s="202"/>
      <c r="F629" s="204"/>
    </row>
    <row r="630" ht="12.75" customHeight="1" spans="4:6">
      <c r="D630" s="202"/>
      <c r="F630" s="204"/>
    </row>
    <row r="631" ht="12.75" customHeight="1" spans="4:6">
      <c r="D631" s="202"/>
      <c r="F631" s="204"/>
    </row>
    <row r="632" ht="12.75" customHeight="1" spans="4:6">
      <c r="D632" s="202"/>
      <c r="F632" s="204"/>
    </row>
    <row r="633" ht="12.75" customHeight="1" spans="4:6">
      <c r="D633" s="202"/>
      <c r="F633" s="204"/>
    </row>
    <row r="634" ht="12.75" customHeight="1" spans="4:6">
      <c r="D634" s="202"/>
      <c r="F634" s="204"/>
    </row>
    <row r="635" ht="12.75" customHeight="1" spans="4:6">
      <c r="D635" s="202"/>
      <c r="F635" s="204"/>
    </row>
    <row r="636" ht="12.75" customHeight="1" spans="4:6">
      <c r="D636" s="202"/>
      <c r="F636" s="204"/>
    </row>
    <row r="637" ht="12.75" customHeight="1" spans="4:6">
      <c r="D637" s="202"/>
      <c r="F637" s="204"/>
    </row>
    <row r="638" ht="12.75" customHeight="1" spans="4:6">
      <c r="D638" s="202"/>
      <c r="F638" s="204"/>
    </row>
    <row r="639" ht="12.75" customHeight="1" spans="4:6">
      <c r="D639" s="202"/>
      <c r="F639" s="204"/>
    </row>
    <row r="640" ht="12.75" customHeight="1" spans="4:6">
      <c r="D640" s="202"/>
      <c r="F640" s="204"/>
    </row>
    <row r="641" ht="12.75" customHeight="1" spans="4:6">
      <c r="D641" s="202"/>
      <c r="F641" s="204"/>
    </row>
    <row r="642" ht="12.75" customHeight="1" spans="4:6">
      <c r="D642" s="202"/>
      <c r="F642" s="204"/>
    </row>
    <row r="643" ht="12.75" customHeight="1" spans="4:6">
      <c r="D643" s="202"/>
      <c r="F643" s="204"/>
    </row>
    <row r="644" ht="12.75" customHeight="1" spans="4:6">
      <c r="D644" s="202"/>
      <c r="F644" s="204"/>
    </row>
    <row r="645" ht="12.75" customHeight="1" spans="4:6">
      <c r="D645" s="202"/>
      <c r="F645" s="204"/>
    </row>
    <row r="646" ht="12.75" customHeight="1" spans="4:6">
      <c r="D646" s="202"/>
      <c r="F646" s="204"/>
    </row>
    <row r="647" ht="12.75" customHeight="1" spans="4:6">
      <c r="D647" s="202"/>
      <c r="F647" s="204"/>
    </row>
    <row r="648" ht="12.75" customHeight="1" spans="4:6">
      <c r="D648" s="202"/>
      <c r="F648" s="204"/>
    </row>
    <row r="649" ht="12.75" customHeight="1" spans="4:6">
      <c r="D649" s="202"/>
      <c r="F649" s="204"/>
    </row>
    <row r="650" ht="12.75" customHeight="1" spans="4:6">
      <c r="D650" s="202"/>
      <c r="F650" s="204"/>
    </row>
    <row r="651" ht="12.75" customHeight="1" spans="4:6">
      <c r="D651" s="202"/>
      <c r="F651" s="204"/>
    </row>
    <row r="652" ht="12.75" customHeight="1" spans="4:6">
      <c r="D652" s="202"/>
      <c r="F652" s="204"/>
    </row>
    <row r="653" ht="12.75" customHeight="1" spans="4:6">
      <c r="D653" s="202"/>
      <c r="F653" s="204"/>
    </row>
    <row r="654" ht="12.75" customHeight="1" spans="4:6">
      <c r="D654" s="202"/>
      <c r="F654" s="204"/>
    </row>
    <row r="655" ht="12.75" customHeight="1" spans="4:6">
      <c r="D655" s="202"/>
      <c r="F655" s="204"/>
    </row>
    <row r="656" ht="12.75" customHeight="1" spans="4:6">
      <c r="D656" s="202"/>
      <c r="F656" s="204"/>
    </row>
    <row r="657" ht="12.75" customHeight="1" spans="4:6">
      <c r="D657" s="202"/>
      <c r="F657" s="204"/>
    </row>
    <row r="658" ht="12.75" customHeight="1" spans="4:6">
      <c r="D658" s="202"/>
      <c r="F658" s="204"/>
    </row>
    <row r="659" ht="12.75" customHeight="1" spans="4:6">
      <c r="D659" s="202"/>
      <c r="F659" s="204"/>
    </row>
    <row r="660" ht="12.75" customHeight="1" spans="4:6">
      <c r="D660" s="202"/>
      <c r="F660" s="204"/>
    </row>
    <row r="661" ht="12.75" customHeight="1" spans="4:6">
      <c r="D661" s="202"/>
      <c r="F661" s="204"/>
    </row>
    <row r="662" ht="12.75" customHeight="1" spans="4:6">
      <c r="D662" s="202"/>
      <c r="F662" s="204"/>
    </row>
    <row r="663" ht="12.75" customHeight="1" spans="4:6">
      <c r="D663" s="202"/>
      <c r="F663" s="204"/>
    </row>
    <row r="664" ht="12.75" customHeight="1" spans="4:6">
      <c r="D664" s="202"/>
      <c r="F664" s="204"/>
    </row>
    <row r="665" ht="12.75" customHeight="1" spans="4:6">
      <c r="D665" s="202"/>
      <c r="F665" s="204"/>
    </row>
    <row r="666" ht="12.75" customHeight="1" spans="4:6">
      <c r="D666" s="202"/>
      <c r="F666" s="204"/>
    </row>
    <row r="667" ht="12.75" customHeight="1" spans="4:6">
      <c r="D667" s="202"/>
      <c r="F667" s="204"/>
    </row>
    <row r="668" ht="12.75" customHeight="1" spans="4:6">
      <c r="D668" s="202"/>
      <c r="F668" s="204"/>
    </row>
    <row r="669" ht="12.75" customHeight="1" spans="4:6">
      <c r="D669" s="202"/>
      <c r="F669" s="204"/>
    </row>
    <row r="670" ht="12.75" customHeight="1" spans="4:6">
      <c r="D670" s="202"/>
      <c r="F670" s="204"/>
    </row>
    <row r="671" ht="12.75" customHeight="1" spans="4:6">
      <c r="D671" s="202"/>
      <c r="F671" s="204"/>
    </row>
    <row r="672" ht="12.75" customHeight="1" spans="4:6">
      <c r="D672" s="202"/>
      <c r="F672" s="204"/>
    </row>
    <row r="673" ht="12.75" customHeight="1" spans="4:6">
      <c r="D673" s="202"/>
      <c r="F673" s="204"/>
    </row>
    <row r="674" ht="12.75" customHeight="1" spans="4:6">
      <c r="D674" s="202"/>
      <c r="F674" s="204"/>
    </row>
    <row r="675" ht="12.75" customHeight="1" spans="4:6">
      <c r="D675" s="202"/>
      <c r="F675" s="204"/>
    </row>
    <row r="676" ht="12.75" customHeight="1" spans="4:6">
      <c r="D676" s="202"/>
      <c r="F676" s="204"/>
    </row>
    <row r="677" ht="12.75" customHeight="1" spans="4:6">
      <c r="D677" s="202"/>
      <c r="F677" s="204"/>
    </row>
    <row r="678" ht="12.75" customHeight="1" spans="4:6">
      <c r="D678" s="202"/>
      <c r="F678" s="204"/>
    </row>
    <row r="679" ht="12.75" customHeight="1" spans="4:6">
      <c r="D679" s="202"/>
      <c r="F679" s="204"/>
    </row>
    <row r="680" ht="12.75" customHeight="1" spans="4:6">
      <c r="D680" s="202"/>
      <c r="F680" s="204"/>
    </row>
    <row r="681" ht="12.75" customHeight="1" spans="4:6">
      <c r="D681" s="202"/>
      <c r="F681" s="204"/>
    </row>
    <row r="682" ht="12.75" customHeight="1" spans="4:6">
      <c r="D682" s="202"/>
      <c r="F682" s="204"/>
    </row>
    <row r="683" ht="12.75" customHeight="1" spans="4:6">
      <c r="D683" s="202"/>
      <c r="F683" s="204"/>
    </row>
    <row r="684" ht="12.75" customHeight="1" spans="4:6">
      <c r="D684" s="202"/>
      <c r="F684" s="204"/>
    </row>
    <row r="685" ht="12.75" customHeight="1" spans="4:6">
      <c r="D685" s="202"/>
      <c r="F685" s="204"/>
    </row>
    <row r="686" ht="12.75" customHeight="1" spans="4:6">
      <c r="D686" s="202"/>
      <c r="F686" s="204"/>
    </row>
    <row r="687" ht="12.75" customHeight="1" spans="4:6">
      <c r="D687" s="202"/>
      <c r="F687" s="204"/>
    </row>
    <row r="688" ht="12.75" customHeight="1" spans="4:6">
      <c r="D688" s="202"/>
      <c r="F688" s="204"/>
    </row>
    <row r="689" ht="12.75" customHeight="1" spans="4:6">
      <c r="D689" s="202"/>
      <c r="F689" s="204"/>
    </row>
    <row r="690" ht="12.75" customHeight="1" spans="4:6">
      <c r="D690" s="202"/>
      <c r="F690" s="204"/>
    </row>
    <row r="691" ht="12.75" customHeight="1" spans="4:6">
      <c r="D691" s="202"/>
      <c r="F691" s="204"/>
    </row>
    <row r="692" ht="12.75" customHeight="1" spans="4:6">
      <c r="D692" s="202"/>
      <c r="F692" s="204"/>
    </row>
    <row r="693" ht="12.75" customHeight="1" spans="4:6">
      <c r="D693" s="202"/>
      <c r="F693" s="204"/>
    </row>
    <row r="694" ht="12.75" customHeight="1" spans="4:6">
      <c r="D694" s="202"/>
      <c r="F694" s="204"/>
    </row>
    <row r="695" ht="12.75" customHeight="1" spans="4:6">
      <c r="D695" s="202"/>
      <c r="F695" s="204"/>
    </row>
    <row r="696" ht="12.75" customHeight="1" spans="4:6">
      <c r="D696" s="202"/>
      <c r="F696" s="204"/>
    </row>
    <row r="697" ht="12.75" customHeight="1" spans="4:6">
      <c r="D697" s="202"/>
      <c r="F697" s="204"/>
    </row>
    <row r="698" ht="12.75" customHeight="1" spans="4:6">
      <c r="D698" s="202"/>
      <c r="F698" s="204"/>
    </row>
    <row r="699" ht="12.75" customHeight="1" spans="4:6">
      <c r="D699" s="202"/>
      <c r="F699" s="204"/>
    </row>
    <row r="700" ht="12.75" customHeight="1" spans="4:6">
      <c r="D700" s="202"/>
      <c r="F700" s="204"/>
    </row>
    <row r="701" ht="12.75" customHeight="1" spans="4:6">
      <c r="D701" s="202"/>
      <c r="F701" s="204"/>
    </row>
    <row r="702" ht="12.75" customHeight="1" spans="4:6">
      <c r="D702" s="202"/>
      <c r="F702" s="204"/>
    </row>
    <row r="703" ht="12.75" customHeight="1" spans="4:6">
      <c r="D703" s="202"/>
      <c r="F703" s="204"/>
    </row>
    <row r="704" ht="12.75" customHeight="1" spans="4:6">
      <c r="D704" s="202"/>
      <c r="F704" s="204"/>
    </row>
    <row r="705" ht="12.75" customHeight="1" spans="4:6">
      <c r="D705" s="202"/>
      <c r="F705" s="204"/>
    </row>
    <row r="706" ht="12.75" customHeight="1" spans="4:6">
      <c r="D706" s="202"/>
      <c r="F706" s="204"/>
    </row>
    <row r="707" ht="12.75" customHeight="1" spans="4:6">
      <c r="D707" s="202"/>
      <c r="F707" s="204"/>
    </row>
    <row r="708" ht="12.75" customHeight="1" spans="4:6">
      <c r="D708" s="202"/>
      <c r="F708" s="204"/>
    </row>
    <row r="709" ht="12.75" customHeight="1" spans="4:6">
      <c r="D709" s="202"/>
      <c r="F709" s="204"/>
    </row>
    <row r="710" ht="12.75" customHeight="1" spans="4:6">
      <c r="D710" s="202"/>
      <c r="F710" s="204"/>
    </row>
    <row r="711" ht="12.75" customHeight="1" spans="4:6">
      <c r="D711" s="202"/>
      <c r="F711" s="204"/>
    </row>
    <row r="712" ht="12.75" customHeight="1" spans="4:6">
      <c r="D712" s="202"/>
      <c r="F712" s="204"/>
    </row>
    <row r="713" ht="12.75" customHeight="1" spans="4:6">
      <c r="D713" s="202"/>
      <c r="F713" s="204"/>
    </row>
    <row r="714" ht="12.75" customHeight="1" spans="4:6">
      <c r="D714" s="202"/>
      <c r="F714" s="204"/>
    </row>
    <row r="715" ht="12.75" customHeight="1" spans="4:6">
      <c r="D715" s="202"/>
      <c r="F715" s="204"/>
    </row>
    <row r="716" ht="12.75" customHeight="1" spans="4:6">
      <c r="D716" s="202"/>
      <c r="F716" s="204"/>
    </row>
    <row r="717" ht="12.75" customHeight="1" spans="4:6">
      <c r="D717" s="202"/>
      <c r="F717" s="204"/>
    </row>
    <row r="718" ht="12.75" customHeight="1" spans="4:6">
      <c r="D718" s="202"/>
      <c r="F718" s="204"/>
    </row>
    <row r="719" ht="12.75" customHeight="1" spans="4:6">
      <c r="D719" s="202"/>
      <c r="F719" s="204"/>
    </row>
    <row r="720" ht="12.75" customHeight="1" spans="4:6">
      <c r="D720" s="202"/>
      <c r="F720" s="204"/>
    </row>
    <row r="721" ht="12.75" customHeight="1" spans="4:6">
      <c r="D721" s="202"/>
      <c r="F721" s="204"/>
    </row>
    <row r="722" ht="12.75" customHeight="1" spans="4:6">
      <c r="D722" s="202"/>
      <c r="F722" s="204"/>
    </row>
    <row r="723" ht="12.75" customHeight="1" spans="4:6">
      <c r="D723" s="202"/>
      <c r="F723" s="204"/>
    </row>
    <row r="724" ht="12.75" customHeight="1" spans="4:6">
      <c r="D724" s="202"/>
      <c r="F724" s="204"/>
    </row>
    <row r="725" ht="12.75" customHeight="1" spans="4:6">
      <c r="D725" s="202"/>
      <c r="F725" s="204"/>
    </row>
    <row r="726" ht="12.75" customHeight="1" spans="4:6">
      <c r="D726" s="202"/>
      <c r="F726" s="204"/>
    </row>
    <row r="727" ht="12.75" customHeight="1" spans="4:6">
      <c r="D727" s="202"/>
      <c r="F727" s="204"/>
    </row>
    <row r="728" ht="12.75" customHeight="1" spans="4:6">
      <c r="D728" s="202"/>
      <c r="F728" s="204"/>
    </row>
    <row r="729" ht="12.75" customHeight="1" spans="4:6">
      <c r="D729" s="202"/>
      <c r="F729" s="204"/>
    </row>
    <row r="730" ht="12.75" customHeight="1" spans="4:6">
      <c r="D730" s="202"/>
      <c r="F730" s="204"/>
    </row>
    <row r="731" ht="12.75" customHeight="1" spans="4:6">
      <c r="D731" s="202"/>
      <c r="F731" s="204"/>
    </row>
    <row r="732" ht="12.75" customHeight="1" spans="4:6">
      <c r="D732" s="202"/>
      <c r="F732" s="204"/>
    </row>
    <row r="733" ht="12.75" customHeight="1" spans="4:6">
      <c r="D733" s="202"/>
      <c r="F733" s="204"/>
    </row>
    <row r="734" ht="12.75" customHeight="1" spans="4:6">
      <c r="D734" s="202"/>
      <c r="F734" s="204"/>
    </row>
    <row r="735" ht="12.75" customHeight="1" spans="4:6">
      <c r="D735" s="202"/>
      <c r="F735" s="204"/>
    </row>
    <row r="736" ht="12.75" customHeight="1" spans="4:6">
      <c r="D736" s="202"/>
      <c r="F736" s="204"/>
    </row>
    <row r="737" ht="12.75" customHeight="1" spans="4:6">
      <c r="D737" s="202"/>
      <c r="F737" s="204"/>
    </row>
    <row r="738" ht="12.75" customHeight="1" spans="4:6">
      <c r="D738" s="202"/>
      <c r="F738" s="204"/>
    </row>
    <row r="739" ht="12.75" customHeight="1" spans="4:6">
      <c r="D739" s="202"/>
      <c r="F739" s="204"/>
    </row>
    <row r="740" ht="12.75" customHeight="1" spans="4:6">
      <c r="D740" s="202"/>
      <c r="F740" s="204"/>
    </row>
    <row r="741" ht="12.75" customHeight="1" spans="4:6">
      <c r="D741" s="202"/>
      <c r="F741" s="204"/>
    </row>
    <row r="742" ht="12.75" customHeight="1" spans="4:6">
      <c r="D742" s="202"/>
      <c r="F742" s="204"/>
    </row>
    <row r="743" ht="12.75" customHeight="1" spans="4:6">
      <c r="D743" s="202"/>
      <c r="F743" s="204"/>
    </row>
    <row r="744" ht="12.75" customHeight="1" spans="4:6">
      <c r="D744" s="202"/>
      <c r="F744" s="204"/>
    </row>
    <row r="745" ht="12.75" customHeight="1" spans="4:6">
      <c r="D745" s="202"/>
      <c r="F745" s="204"/>
    </row>
    <row r="746" ht="12.75" customHeight="1" spans="4:6">
      <c r="D746" s="202"/>
      <c r="F746" s="204"/>
    </row>
    <row r="747" ht="12.75" customHeight="1" spans="4:6">
      <c r="D747" s="202"/>
      <c r="F747" s="204"/>
    </row>
    <row r="748" ht="12.75" customHeight="1" spans="4:6">
      <c r="D748" s="202"/>
      <c r="F748" s="204"/>
    </row>
    <row r="749" ht="12.75" customHeight="1" spans="4:6">
      <c r="D749" s="202"/>
      <c r="F749" s="204"/>
    </row>
    <row r="750" ht="12.75" customHeight="1" spans="4:6">
      <c r="D750" s="202"/>
      <c r="F750" s="204"/>
    </row>
    <row r="751" ht="12.75" customHeight="1" spans="4:6">
      <c r="D751" s="202"/>
      <c r="F751" s="204"/>
    </row>
    <row r="752" ht="12.75" customHeight="1" spans="4:6">
      <c r="D752" s="202"/>
      <c r="F752" s="204"/>
    </row>
    <row r="753" ht="12.75" customHeight="1" spans="4:6">
      <c r="D753" s="202"/>
      <c r="F753" s="204"/>
    </row>
    <row r="754" ht="12.75" customHeight="1" spans="4:6">
      <c r="D754" s="202"/>
      <c r="F754" s="204"/>
    </row>
    <row r="755" ht="12.75" customHeight="1" spans="4:6">
      <c r="D755" s="202"/>
      <c r="F755" s="204"/>
    </row>
    <row r="756" ht="12.75" customHeight="1" spans="4:6">
      <c r="D756" s="202"/>
      <c r="F756" s="204"/>
    </row>
    <row r="757" ht="12.75" customHeight="1" spans="4:6">
      <c r="D757" s="202"/>
      <c r="F757" s="204"/>
    </row>
    <row r="758" ht="12.75" customHeight="1" spans="4:6">
      <c r="D758" s="202"/>
      <c r="F758" s="204"/>
    </row>
    <row r="759" ht="12.75" customHeight="1" spans="4:6">
      <c r="D759" s="202"/>
      <c r="F759" s="204"/>
    </row>
    <row r="760" ht="12.75" customHeight="1" spans="4:6">
      <c r="D760" s="202"/>
      <c r="F760" s="204"/>
    </row>
    <row r="761" ht="12.75" customHeight="1" spans="4:6">
      <c r="D761" s="202"/>
      <c r="F761" s="204"/>
    </row>
    <row r="762" ht="12.75" customHeight="1" spans="4:6">
      <c r="D762" s="202"/>
      <c r="F762" s="204"/>
    </row>
    <row r="763" ht="12.75" customHeight="1" spans="4:6">
      <c r="D763" s="202"/>
      <c r="F763" s="204"/>
    </row>
    <row r="764" ht="12.75" customHeight="1" spans="4:6">
      <c r="D764" s="202"/>
      <c r="F764" s="204"/>
    </row>
    <row r="765" ht="12.75" customHeight="1" spans="4:6">
      <c r="D765" s="202"/>
      <c r="F765" s="204"/>
    </row>
    <row r="766" ht="12.75" customHeight="1" spans="4:6">
      <c r="D766" s="202"/>
      <c r="F766" s="204"/>
    </row>
    <row r="767" ht="12.75" customHeight="1" spans="4:6">
      <c r="D767" s="202"/>
      <c r="F767" s="204"/>
    </row>
    <row r="768" ht="12.75" customHeight="1" spans="4:6">
      <c r="D768" s="202"/>
      <c r="F768" s="204"/>
    </row>
    <row r="769" ht="12.75" customHeight="1" spans="4:6">
      <c r="D769" s="202"/>
      <c r="F769" s="204"/>
    </row>
    <row r="770" ht="12.75" customHeight="1" spans="4:6">
      <c r="D770" s="202"/>
      <c r="F770" s="204"/>
    </row>
    <row r="771" ht="12.75" customHeight="1" spans="4:6">
      <c r="D771" s="202"/>
      <c r="F771" s="204"/>
    </row>
    <row r="772" ht="12.75" customHeight="1" spans="4:6">
      <c r="D772" s="202"/>
      <c r="F772" s="204"/>
    </row>
    <row r="773" ht="12.75" customHeight="1" spans="4:6">
      <c r="D773" s="202"/>
      <c r="F773" s="204"/>
    </row>
    <row r="774" ht="12.75" customHeight="1" spans="4:6">
      <c r="D774" s="202"/>
      <c r="F774" s="204"/>
    </row>
    <row r="775" ht="12.75" customHeight="1" spans="4:6">
      <c r="D775" s="202"/>
      <c r="F775" s="204"/>
    </row>
    <row r="776" ht="12.75" customHeight="1" spans="4:6">
      <c r="D776" s="202"/>
      <c r="F776" s="204"/>
    </row>
    <row r="777" ht="12.75" customHeight="1" spans="4:6">
      <c r="D777" s="202"/>
      <c r="F777" s="204"/>
    </row>
    <row r="778" ht="12.75" customHeight="1" spans="4:6">
      <c r="D778" s="202"/>
      <c r="F778" s="204"/>
    </row>
    <row r="779" ht="12.75" customHeight="1" spans="4:6">
      <c r="D779" s="202"/>
      <c r="F779" s="204"/>
    </row>
    <row r="780" ht="12.75" customHeight="1" spans="4:6">
      <c r="D780" s="202"/>
      <c r="F780" s="204"/>
    </row>
    <row r="781" ht="12.75" customHeight="1" spans="4:6">
      <c r="D781" s="202"/>
      <c r="F781" s="204"/>
    </row>
    <row r="782" ht="12.75" customHeight="1" spans="4:6">
      <c r="D782" s="202"/>
      <c r="F782" s="204"/>
    </row>
    <row r="783" ht="12.75" customHeight="1" spans="4:6">
      <c r="D783" s="202"/>
      <c r="F783" s="204"/>
    </row>
    <row r="784" ht="12.75" customHeight="1" spans="4:6">
      <c r="D784" s="202"/>
      <c r="F784" s="204"/>
    </row>
    <row r="785" ht="12.75" customHeight="1" spans="4:6">
      <c r="D785" s="202"/>
      <c r="F785" s="204"/>
    </row>
    <row r="786" ht="12.75" customHeight="1" spans="4:6">
      <c r="D786" s="202"/>
      <c r="F786" s="204"/>
    </row>
    <row r="787" ht="12.75" customHeight="1" spans="4:6">
      <c r="D787" s="202"/>
      <c r="F787" s="204"/>
    </row>
    <row r="788" ht="12.75" customHeight="1" spans="4:6">
      <c r="D788" s="202"/>
      <c r="F788" s="204"/>
    </row>
    <row r="789" ht="12.75" customHeight="1" spans="4:6">
      <c r="D789" s="202"/>
      <c r="F789" s="204"/>
    </row>
    <row r="790" ht="12.75" customHeight="1" spans="4:6">
      <c r="D790" s="202"/>
      <c r="F790" s="204"/>
    </row>
    <row r="791" ht="12.75" customHeight="1" spans="4:6">
      <c r="D791" s="202"/>
      <c r="F791" s="204"/>
    </row>
    <row r="792" ht="12.75" customHeight="1" spans="4:6">
      <c r="D792" s="202"/>
      <c r="F792" s="204"/>
    </row>
    <row r="793" ht="12.75" customHeight="1" spans="4:6">
      <c r="D793" s="202"/>
      <c r="F793" s="204"/>
    </row>
    <row r="794" ht="12.75" customHeight="1" spans="4:6">
      <c r="D794" s="202"/>
      <c r="F794" s="204"/>
    </row>
    <row r="795" ht="12.75" customHeight="1" spans="4:6">
      <c r="D795" s="202"/>
      <c r="F795" s="204"/>
    </row>
    <row r="796" ht="12.75" customHeight="1" spans="4:6">
      <c r="D796" s="202"/>
      <c r="F796" s="204"/>
    </row>
    <row r="797" ht="12.75" customHeight="1" spans="4:6">
      <c r="D797" s="202"/>
      <c r="F797" s="204"/>
    </row>
    <row r="798" ht="12.75" customHeight="1" spans="4:6">
      <c r="D798" s="202"/>
      <c r="F798" s="204"/>
    </row>
    <row r="799" ht="12.75" customHeight="1" spans="4:6">
      <c r="D799" s="202"/>
      <c r="F799" s="204"/>
    </row>
    <row r="800" ht="12.75" customHeight="1" spans="4:6">
      <c r="D800" s="202"/>
      <c r="F800" s="204"/>
    </row>
    <row r="801" ht="12.75" customHeight="1" spans="4:6">
      <c r="D801" s="202"/>
      <c r="F801" s="204"/>
    </row>
    <row r="802" ht="12.75" customHeight="1" spans="4:6">
      <c r="D802" s="202"/>
      <c r="F802" s="204"/>
    </row>
    <row r="803" ht="12.75" customHeight="1" spans="4:6">
      <c r="D803" s="202"/>
      <c r="F803" s="204"/>
    </row>
    <row r="804" ht="12.75" customHeight="1" spans="4:6">
      <c r="D804" s="202"/>
      <c r="F804" s="204"/>
    </row>
    <row r="805" ht="12.75" customHeight="1" spans="4:6">
      <c r="D805" s="202"/>
      <c r="F805" s="204"/>
    </row>
    <row r="806" ht="12.75" customHeight="1" spans="4:6">
      <c r="D806" s="202"/>
      <c r="F806" s="204"/>
    </row>
    <row r="807" ht="12.75" customHeight="1" spans="4:6">
      <c r="D807" s="202"/>
      <c r="F807" s="204"/>
    </row>
    <row r="808" ht="12.75" customHeight="1" spans="4:6">
      <c r="D808" s="202"/>
      <c r="F808" s="204"/>
    </row>
    <row r="809" ht="12.75" customHeight="1" spans="4:6">
      <c r="D809" s="202"/>
      <c r="F809" s="204"/>
    </row>
    <row r="810" ht="12.75" customHeight="1" spans="4:6">
      <c r="D810" s="202"/>
      <c r="F810" s="204"/>
    </row>
    <row r="811" ht="12.75" customHeight="1" spans="4:6">
      <c r="D811" s="202"/>
      <c r="F811" s="204"/>
    </row>
    <row r="812" ht="12.75" customHeight="1" spans="4:6">
      <c r="D812" s="202"/>
      <c r="F812" s="204"/>
    </row>
    <row r="813" ht="12.75" customHeight="1" spans="4:6">
      <c r="D813" s="202"/>
      <c r="F813" s="204"/>
    </row>
    <row r="814" ht="12.75" customHeight="1" spans="4:6">
      <c r="D814" s="202"/>
      <c r="F814" s="204"/>
    </row>
    <row r="815" ht="12.75" customHeight="1" spans="4:6">
      <c r="D815" s="202"/>
      <c r="F815" s="204"/>
    </row>
    <row r="816" ht="12.75" customHeight="1" spans="4:6">
      <c r="D816" s="202"/>
      <c r="F816" s="204"/>
    </row>
    <row r="817" ht="12.75" customHeight="1" spans="4:6">
      <c r="D817" s="202"/>
      <c r="F817" s="204"/>
    </row>
    <row r="818" ht="12.75" customHeight="1" spans="4:6">
      <c r="D818" s="202"/>
      <c r="F818" s="204"/>
    </row>
    <row r="819" ht="12.75" customHeight="1" spans="4:6">
      <c r="D819" s="202"/>
      <c r="F819" s="204"/>
    </row>
    <row r="820" ht="12.75" customHeight="1" spans="4:6">
      <c r="D820" s="202"/>
      <c r="F820" s="204"/>
    </row>
    <row r="821" ht="12.75" customHeight="1" spans="4:6">
      <c r="D821" s="202"/>
      <c r="F821" s="204"/>
    </row>
    <row r="822" ht="12.75" customHeight="1" spans="4:6">
      <c r="D822" s="202"/>
      <c r="F822" s="204"/>
    </row>
    <row r="823" ht="12.75" customHeight="1" spans="4:6">
      <c r="D823" s="202"/>
      <c r="F823" s="204"/>
    </row>
    <row r="824" ht="12.75" customHeight="1" spans="4:6">
      <c r="D824" s="202"/>
      <c r="F824" s="204"/>
    </row>
    <row r="825" ht="12.75" customHeight="1" spans="4:6">
      <c r="D825" s="202"/>
      <c r="F825" s="204"/>
    </row>
    <row r="826" ht="12.75" customHeight="1" spans="4:6">
      <c r="D826" s="202"/>
      <c r="F826" s="204"/>
    </row>
    <row r="827" ht="12.75" customHeight="1" spans="4:6">
      <c r="D827" s="202"/>
      <c r="F827" s="204"/>
    </row>
    <row r="828" ht="12.75" customHeight="1" spans="4:6">
      <c r="D828" s="202"/>
      <c r="F828" s="204"/>
    </row>
    <row r="829" ht="12.75" customHeight="1" spans="4:6">
      <c r="D829" s="202"/>
      <c r="F829" s="204"/>
    </row>
    <row r="830" ht="12.75" customHeight="1" spans="4:6">
      <c r="D830" s="202"/>
      <c r="F830" s="204"/>
    </row>
    <row r="831" ht="12.75" customHeight="1" spans="4:6">
      <c r="D831" s="202"/>
      <c r="F831" s="204"/>
    </row>
    <row r="832" ht="12.75" customHeight="1" spans="4:6">
      <c r="D832" s="202"/>
      <c r="F832" s="204"/>
    </row>
    <row r="833" ht="12.75" customHeight="1" spans="4:6">
      <c r="D833" s="202"/>
      <c r="F833" s="204"/>
    </row>
    <row r="834" ht="12.75" customHeight="1" spans="4:6">
      <c r="D834" s="202"/>
      <c r="F834" s="204"/>
    </row>
    <row r="835" ht="12.75" customHeight="1" spans="4:6">
      <c r="D835" s="202"/>
      <c r="F835" s="204"/>
    </row>
    <row r="836" ht="12.75" customHeight="1" spans="4:6">
      <c r="D836" s="202"/>
      <c r="F836" s="204"/>
    </row>
    <row r="837" ht="12.75" customHeight="1" spans="4:6">
      <c r="D837" s="202"/>
      <c r="F837" s="204"/>
    </row>
    <row r="838" ht="12.75" customHeight="1" spans="4:6">
      <c r="D838" s="202"/>
      <c r="F838" s="204"/>
    </row>
    <row r="839" ht="12.75" customHeight="1" spans="4:6">
      <c r="D839" s="202"/>
      <c r="F839" s="204"/>
    </row>
    <row r="840" ht="12.75" customHeight="1" spans="4:6">
      <c r="D840" s="202"/>
      <c r="F840" s="204"/>
    </row>
    <row r="841" ht="12.75" customHeight="1" spans="4:6">
      <c r="D841" s="202"/>
      <c r="F841" s="204"/>
    </row>
    <row r="842" ht="12.75" customHeight="1" spans="4:6">
      <c r="D842" s="202"/>
      <c r="F842" s="204"/>
    </row>
    <row r="843" ht="12.75" customHeight="1" spans="4:6">
      <c r="D843" s="202"/>
      <c r="F843" s="204"/>
    </row>
    <row r="844" ht="12.75" customHeight="1" spans="4:6">
      <c r="D844" s="202"/>
      <c r="F844" s="204"/>
    </row>
    <row r="845" ht="12.75" customHeight="1" spans="4:6">
      <c r="D845" s="202"/>
      <c r="F845" s="204"/>
    </row>
    <row r="846" ht="12.75" customHeight="1" spans="4:6">
      <c r="D846" s="202"/>
      <c r="F846" s="204"/>
    </row>
    <row r="847" ht="12.75" customHeight="1" spans="4:6">
      <c r="D847" s="202"/>
      <c r="F847" s="204"/>
    </row>
    <row r="848" ht="12.75" customHeight="1" spans="4:6">
      <c r="D848" s="202"/>
      <c r="F848" s="204"/>
    </row>
    <row r="849" ht="12.75" customHeight="1" spans="4:6">
      <c r="D849" s="202"/>
      <c r="F849" s="204"/>
    </row>
    <row r="850" ht="12.75" customHeight="1" spans="4:6">
      <c r="D850" s="202"/>
      <c r="F850" s="204"/>
    </row>
    <row r="851" ht="12.75" customHeight="1" spans="4:6">
      <c r="D851" s="202"/>
      <c r="F851" s="204"/>
    </row>
    <row r="852" ht="12.75" customHeight="1" spans="4:6">
      <c r="D852" s="202"/>
      <c r="F852" s="204"/>
    </row>
    <row r="853" ht="12.75" customHeight="1" spans="4:6">
      <c r="D853" s="202"/>
      <c r="F853" s="204"/>
    </row>
    <row r="854" ht="12.75" customHeight="1" spans="4:6">
      <c r="D854" s="202"/>
      <c r="F854" s="204"/>
    </row>
    <row r="855" ht="12.75" customHeight="1" spans="4:6">
      <c r="D855" s="202"/>
      <c r="F855" s="204"/>
    </row>
    <row r="856" ht="12.75" customHeight="1" spans="4:6">
      <c r="D856" s="202"/>
      <c r="F856" s="204"/>
    </row>
    <row r="857" ht="12.75" customHeight="1" spans="4:6">
      <c r="D857" s="202"/>
      <c r="F857" s="204"/>
    </row>
    <row r="858" ht="12.75" customHeight="1" spans="4:6">
      <c r="D858" s="202"/>
      <c r="F858" s="204"/>
    </row>
    <row r="859" ht="12.75" customHeight="1" spans="4:6">
      <c r="D859" s="202"/>
      <c r="F859" s="204"/>
    </row>
    <row r="860" ht="12.75" customHeight="1" spans="4:6">
      <c r="D860" s="202"/>
      <c r="F860" s="204"/>
    </row>
    <row r="861" ht="12.75" customHeight="1" spans="4:6">
      <c r="D861" s="202"/>
      <c r="F861" s="204"/>
    </row>
    <row r="862" ht="12.75" customHeight="1" spans="4:6">
      <c r="D862" s="202"/>
      <c r="F862" s="204"/>
    </row>
    <row r="863" ht="12.75" customHeight="1" spans="4:6">
      <c r="D863" s="202"/>
      <c r="F863" s="204"/>
    </row>
    <row r="864" ht="12.75" customHeight="1" spans="4:6">
      <c r="D864" s="202"/>
      <c r="F864" s="204"/>
    </row>
    <row r="865" ht="12.75" customHeight="1" spans="4:6">
      <c r="D865" s="202"/>
      <c r="F865" s="204"/>
    </row>
    <row r="866" ht="12.75" customHeight="1" spans="4:6">
      <c r="D866" s="202"/>
      <c r="F866" s="204"/>
    </row>
    <row r="867" ht="12.75" customHeight="1" spans="4:6">
      <c r="D867" s="202"/>
      <c r="F867" s="204"/>
    </row>
    <row r="868" ht="12.75" customHeight="1" spans="4:6">
      <c r="D868" s="202"/>
      <c r="F868" s="204"/>
    </row>
    <row r="869" ht="12.75" customHeight="1" spans="4:6">
      <c r="D869" s="202"/>
      <c r="F869" s="204"/>
    </row>
    <row r="870" ht="12.75" customHeight="1" spans="4:6">
      <c r="D870" s="202"/>
      <c r="F870" s="204"/>
    </row>
    <row r="871" ht="12.75" customHeight="1" spans="4:6">
      <c r="D871" s="202"/>
      <c r="F871" s="204"/>
    </row>
    <row r="872" ht="12.75" customHeight="1" spans="4:6">
      <c r="D872" s="202"/>
      <c r="F872" s="204"/>
    </row>
    <row r="873" ht="12.75" customHeight="1" spans="4:6">
      <c r="D873" s="202"/>
      <c r="F873" s="204"/>
    </row>
    <row r="874" ht="12.75" customHeight="1" spans="4:6">
      <c r="D874" s="202"/>
      <c r="F874" s="204"/>
    </row>
    <row r="875" ht="12.75" customHeight="1" spans="4:6">
      <c r="D875" s="202"/>
      <c r="F875" s="204"/>
    </row>
    <row r="876" ht="12.75" customHeight="1" spans="4:6">
      <c r="D876" s="202"/>
      <c r="F876" s="204"/>
    </row>
    <row r="877" ht="12.75" customHeight="1" spans="4:6">
      <c r="D877" s="202"/>
      <c r="F877" s="204"/>
    </row>
    <row r="878" ht="12.75" customHeight="1" spans="4:6">
      <c r="D878" s="202"/>
      <c r="F878" s="204"/>
    </row>
    <row r="879" ht="12.75" customHeight="1" spans="4:6">
      <c r="D879" s="202"/>
      <c r="F879" s="204"/>
    </row>
    <row r="880" ht="12.75" customHeight="1" spans="4:6">
      <c r="D880" s="202"/>
      <c r="F880" s="204"/>
    </row>
    <row r="881" ht="12.75" customHeight="1" spans="4:6">
      <c r="D881" s="202"/>
      <c r="F881" s="204"/>
    </row>
    <row r="882" ht="12.75" customHeight="1" spans="4:6">
      <c r="D882" s="202"/>
      <c r="F882" s="204"/>
    </row>
    <row r="883" ht="12.75" customHeight="1" spans="4:6">
      <c r="D883" s="202"/>
      <c r="F883" s="204"/>
    </row>
    <row r="884" ht="12.75" customHeight="1" spans="4:6">
      <c r="D884" s="202"/>
      <c r="F884" s="204"/>
    </row>
    <row r="885" ht="12.75" customHeight="1" spans="4:6">
      <c r="D885" s="202"/>
      <c r="F885" s="204"/>
    </row>
    <row r="886" ht="12.75" customHeight="1" spans="4:6">
      <c r="D886" s="202"/>
      <c r="F886" s="204"/>
    </row>
    <row r="887" ht="12.75" customHeight="1" spans="4:6">
      <c r="D887" s="202"/>
      <c r="F887" s="204"/>
    </row>
    <row r="888" ht="12.75" customHeight="1" spans="4:6">
      <c r="D888" s="202"/>
      <c r="F888" s="204"/>
    </row>
    <row r="889" ht="12.75" customHeight="1" spans="4:6">
      <c r="D889" s="202"/>
      <c r="F889" s="204"/>
    </row>
    <row r="890" ht="12.75" customHeight="1" spans="4:6">
      <c r="D890" s="202"/>
      <c r="F890" s="204"/>
    </row>
    <row r="891" ht="12.75" customHeight="1" spans="4:6">
      <c r="D891" s="202"/>
      <c r="F891" s="204"/>
    </row>
    <row r="892" ht="12.75" customHeight="1" spans="4:6">
      <c r="D892" s="202"/>
      <c r="F892" s="204"/>
    </row>
    <row r="893" ht="12.75" customHeight="1" spans="4:6">
      <c r="D893" s="202"/>
      <c r="F893" s="204"/>
    </row>
    <row r="894" ht="12.75" customHeight="1" spans="4:6">
      <c r="D894" s="202"/>
      <c r="F894" s="204"/>
    </row>
    <row r="895" ht="12.75" customHeight="1" spans="4:6">
      <c r="D895" s="202"/>
      <c r="F895" s="204"/>
    </row>
    <row r="896" ht="12.75" customHeight="1" spans="4:6">
      <c r="D896" s="202"/>
      <c r="F896" s="204"/>
    </row>
    <row r="897" ht="12.75" customHeight="1" spans="4:6">
      <c r="D897" s="202"/>
      <c r="F897" s="204"/>
    </row>
    <row r="898" ht="12.75" customHeight="1" spans="4:6">
      <c r="D898" s="202"/>
      <c r="F898" s="204"/>
    </row>
    <row r="899" ht="12.75" customHeight="1" spans="4:6">
      <c r="D899" s="202"/>
      <c r="F899" s="204"/>
    </row>
    <row r="900" ht="12.75" customHeight="1" spans="4:6">
      <c r="D900" s="202"/>
      <c r="F900" s="204"/>
    </row>
    <row r="901" ht="12.75" customHeight="1" spans="4:6">
      <c r="D901" s="202"/>
      <c r="F901" s="204"/>
    </row>
    <row r="902" ht="12.75" customHeight="1" spans="4:6">
      <c r="D902" s="202"/>
      <c r="F902" s="204"/>
    </row>
    <row r="903" ht="12.75" customHeight="1" spans="4:6">
      <c r="D903" s="202"/>
      <c r="F903" s="204"/>
    </row>
    <row r="904" ht="12.75" customHeight="1" spans="4:6">
      <c r="D904" s="202"/>
      <c r="F904" s="204"/>
    </row>
    <row r="905" ht="12.75" customHeight="1" spans="4:6">
      <c r="D905" s="202"/>
      <c r="F905" s="204"/>
    </row>
    <row r="906" ht="12.75" customHeight="1" spans="4:6">
      <c r="D906" s="202"/>
      <c r="F906" s="204"/>
    </row>
    <row r="907" ht="12.75" customHeight="1" spans="4:6">
      <c r="D907" s="202"/>
      <c r="F907" s="204"/>
    </row>
    <row r="908" ht="12.75" customHeight="1" spans="4:6">
      <c r="D908" s="202"/>
      <c r="F908" s="204"/>
    </row>
    <row r="909" ht="12.75" customHeight="1" spans="4:6">
      <c r="D909" s="202"/>
      <c r="F909" s="204"/>
    </row>
    <row r="910" ht="12.75" customHeight="1" spans="4:6">
      <c r="D910" s="202"/>
      <c r="F910" s="204"/>
    </row>
    <row r="911" ht="12.75" customHeight="1" spans="4:6">
      <c r="D911" s="202"/>
      <c r="F911" s="204"/>
    </row>
    <row r="912" ht="12.75" customHeight="1" spans="4:6">
      <c r="D912" s="202"/>
      <c r="F912" s="204"/>
    </row>
    <row r="913" ht="12.75" customHeight="1" spans="4:6">
      <c r="D913" s="202"/>
      <c r="F913" s="204"/>
    </row>
    <row r="914" ht="12.75" customHeight="1" spans="4:6">
      <c r="D914" s="202"/>
      <c r="F914" s="204"/>
    </row>
    <row r="915" ht="12.75" customHeight="1" spans="4:6">
      <c r="D915" s="202"/>
      <c r="F915" s="204"/>
    </row>
    <row r="916" ht="12.75" customHeight="1" spans="4:6">
      <c r="D916" s="202"/>
      <c r="F916" s="204"/>
    </row>
    <row r="917" ht="12.75" customHeight="1" spans="4:6">
      <c r="D917" s="202"/>
      <c r="F917" s="204"/>
    </row>
    <row r="918" ht="12.75" customHeight="1" spans="4:6">
      <c r="D918" s="202"/>
      <c r="F918" s="204"/>
    </row>
    <row r="919" ht="12.75" customHeight="1" spans="4:6">
      <c r="D919" s="202"/>
      <c r="F919" s="204"/>
    </row>
    <row r="920" ht="12.75" customHeight="1" spans="4:6">
      <c r="D920" s="202"/>
      <c r="F920" s="204"/>
    </row>
    <row r="921" ht="12.75" customHeight="1" spans="4:6">
      <c r="D921" s="202"/>
      <c r="F921" s="204"/>
    </row>
    <row r="922" ht="12.75" customHeight="1" spans="4:6">
      <c r="D922" s="202"/>
      <c r="F922" s="204"/>
    </row>
    <row r="923" ht="12.75" customHeight="1" spans="4:6">
      <c r="D923" s="202"/>
      <c r="F923" s="204"/>
    </row>
    <row r="924" ht="12.75" customHeight="1" spans="4:6">
      <c r="D924" s="202"/>
      <c r="F924" s="204"/>
    </row>
    <row r="925" ht="12.75" customHeight="1" spans="4:6">
      <c r="D925" s="202"/>
      <c r="F925" s="204"/>
    </row>
    <row r="926" ht="12.75" customHeight="1" spans="4:6">
      <c r="D926" s="202"/>
      <c r="F926" s="204"/>
    </row>
    <row r="927" ht="12.75" customHeight="1" spans="4:6">
      <c r="D927" s="202"/>
      <c r="F927" s="204"/>
    </row>
    <row r="928" ht="12.75" customHeight="1" spans="4:6">
      <c r="D928" s="202"/>
      <c r="F928" s="204"/>
    </row>
    <row r="929" ht="12.75" customHeight="1" spans="4:6">
      <c r="D929" s="202"/>
      <c r="F929" s="204"/>
    </row>
    <row r="930" ht="12.75" customHeight="1" spans="4:6">
      <c r="D930" s="202"/>
      <c r="F930" s="204"/>
    </row>
    <row r="931" ht="12.75" customHeight="1" spans="4:6">
      <c r="D931" s="202"/>
      <c r="F931" s="204"/>
    </row>
    <row r="932" ht="12.75" customHeight="1" spans="4:6">
      <c r="D932" s="202"/>
      <c r="F932" s="204"/>
    </row>
    <row r="933" ht="12.75" customHeight="1" spans="4:6">
      <c r="D933" s="202"/>
      <c r="F933" s="204"/>
    </row>
    <row r="934" ht="12.75" customHeight="1" spans="4:6">
      <c r="D934" s="202"/>
      <c r="F934" s="204"/>
    </row>
    <row r="935" ht="12.75" customHeight="1" spans="4:6">
      <c r="D935" s="202"/>
      <c r="F935" s="204"/>
    </row>
    <row r="936" ht="12.75" customHeight="1" spans="4:6">
      <c r="D936" s="202"/>
      <c r="F936" s="204"/>
    </row>
    <row r="937" ht="12.75" customHeight="1" spans="4:6">
      <c r="D937" s="202"/>
      <c r="F937" s="204"/>
    </row>
    <row r="938" ht="12.75" customHeight="1" spans="4:6">
      <c r="D938" s="202"/>
      <c r="F938" s="204"/>
    </row>
    <row r="939" ht="12.75" customHeight="1" spans="4:6">
      <c r="D939" s="202"/>
      <c r="F939" s="204"/>
    </row>
    <row r="940" ht="12.75" customHeight="1" spans="4:6">
      <c r="D940" s="202"/>
      <c r="F940" s="204"/>
    </row>
    <row r="941" ht="12.75" customHeight="1" spans="4:6">
      <c r="D941" s="202"/>
      <c r="F941" s="204"/>
    </row>
    <row r="942" ht="12.75" customHeight="1" spans="4:6">
      <c r="D942" s="202"/>
      <c r="F942" s="204"/>
    </row>
    <row r="943" ht="12.75" customHeight="1" spans="4:6">
      <c r="D943" s="202"/>
      <c r="F943" s="204"/>
    </row>
    <row r="944" ht="12.75" customHeight="1" spans="4:6">
      <c r="D944" s="202"/>
      <c r="F944" s="204"/>
    </row>
    <row r="945" ht="12.75" customHeight="1" spans="4:6">
      <c r="D945" s="202"/>
      <c r="F945" s="204"/>
    </row>
    <row r="946" ht="12.75" customHeight="1" spans="4:6">
      <c r="D946" s="202"/>
      <c r="F946" s="204"/>
    </row>
    <row r="947" ht="12.75" customHeight="1" spans="4:6">
      <c r="D947" s="202"/>
      <c r="F947" s="204"/>
    </row>
    <row r="948" ht="12.75" customHeight="1" spans="4:6">
      <c r="D948" s="202"/>
      <c r="F948" s="204"/>
    </row>
    <row r="949" ht="12.75" customHeight="1" spans="4:6">
      <c r="D949" s="202"/>
      <c r="F949" s="204"/>
    </row>
    <row r="950" ht="12.75" customHeight="1" spans="4:6">
      <c r="D950" s="202"/>
      <c r="F950" s="204"/>
    </row>
    <row r="951" ht="12.75" customHeight="1" spans="4:6">
      <c r="D951" s="202"/>
      <c r="F951" s="204"/>
    </row>
    <row r="952" ht="12.75" customHeight="1" spans="4:6">
      <c r="D952" s="202"/>
      <c r="F952" s="204"/>
    </row>
    <row r="953" ht="12.75" customHeight="1" spans="4:6">
      <c r="D953" s="202"/>
      <c r="F953" s="204"/>
    </row>
    <row r="954" ht="12.75" customHeight="1" spans="4:6">
      <c r="D954" s="202"/>
      <c r="F954" s="204"/>
    </row>
    <row r="955" ht="12.75" customHeight="1" spans="4:6">
      <c r="D955" s="202"/>
      <c r="F955" s="204"/>
    </row>
    <row r="956" ht="12.75" customHeight="1" spans="4:6">
      <c r="D956" s="202"/>
      <c r="F956" s="204"/>
    </row>
    <row r="957" ht="12.75" customHeight="1" spans="4:6">
      <c r="D957" s="202"/>
      <c r="F957" s="204"/>
    </row>
    <row r="958" ht="12.75" customHeight="1" spans="4:6">
      <c r="D958" s="202"/>
      <c r="F958" s="204"/>
    </row>
    <row r="959" ht="12.75" customHeight="1" spans="4:6">
      <c r="D959" s="202"/>
      <c r="F959" s="204"/>
    </row>
    <row r="960" ht="12.75" customHeight="1" spans="4:6">
      <c r="D960" s="202"/>
      <c r="F960" s="204"/>
    </row>
    <row r="961" ht="12.75" customHeight="1" spans="4:6">
      <c r="D961" s="202"/>
      <c r="F961" s="204"/>
    </row>
    <row r="962" ht="12.75" customHeight="1" spans="4:6">
      <c r="D962" s="202"/>
      <c r="F962" s="204"/>
    </row>
    <row r="963" ht="12.75" customHeight="1" spans="4:6">
      <c r="D963" s="202"/>
      <c r="F963" s="204"/>
    </row>
    <row r="964" ht="12.75" customHeight="1" spans="4:6">
      <c r="D964" s="202"/>
      <c r="F964" s="204"/>
    </row>
    <row r="965" ht="12.75" customHeight="1" spans="4:6">
      <c r="D965" s="202"/>
      <c r="F965" s="204"/>
    </row>
    <row r="966" customHeight="1" spans="4:6">
      <c r="D966" s="202"/>
      <c r="F966" s="204"/>
    </row>
    <row r="967" customHeight="1" spans="4:6">
      <c r="D967" s="202"/>
      <c r="F967" s="204"/>
    </row>
    <row r="968" customHeight="1" spans="4:6">
      <c r="D968" s="202"/>
      <c r="F968" s="204"/>
    </row>
    <row r="969" customHeight="1" spans="4:6">
      <c r="D969" s="202"/>
      <c r="F969" s="204"/>
    </row>
    <row r="970" customHeight="1" spans="4:6">
      <c r="D970" s="202"/>
      <c r="F970" s="204"/>
    </row>
    <row r="971" customHeight="1" spans="4:6">
      <c r="D971" s="202"/>
      <c r="F971" s="204"/>
    </row>
    <row r="972" customHeight="1" spans="4:6">
      <c r="D972" s="202"/>
      <c r="F972" s="204"/>
    </row>
    <row r="973" customHeight="1" spans="4:6">
      <c r="D973" s="202"/>
      <c r="F973" s="204"/>
    </row>
    <row r="974" customHeight="1" spans="4:6">
      <c r="D974" s="202"/>
      <c r="F974" s="204"/>
    </row>
    <row r="975" customHeight="1" spans="4:6">
      <c r="D975" s="202"/>
      <c r="F975" s="204"/>
    </row>
    <row r="976" customHeight="1" spans="4:6">
      <c r="D976" s="202"/>
      <c r="F976" s="204"/>
    </row>
    <row r="977" customHeight="1" spans="4:6">
      <c r="D977" s="202"/>
      <c r="F977" s="204"/>
    </row>
    <row r="978" customHeight="1" spans="4:6">
      <c r="D978" s="202"/>
      <c r="F978" s="204"/>
    </row>
    <row r="979" customHeight="1" spans="4:6">
      <c r="D979" s="202"/>
      <c r="F979" s="204"/>
    </row>
    <row r="980" customHeight="1" spans="4:6">
      <c r="D980" s="202"/>
      <c r="F980" s="204"/>
    </row>
    <row r="981" customHeight="1" spans="4:6">
      <c r="D981" s="202"/>
      <c r="F981" s="204"/>
    </row>
    <row r="982" customHeight="1" spans="4:6">
      <c r="D982" s="202"/>
      <c r="F982" s="204"/>
    </row>
    <row r="983" customHeight="1" spans="4:6">
      <c r="D983" s="202"/>
      <c r="F983" s="204"/>
    </row>
    <row r="984" customHeight="1" spans="4:6">
      <c r="D984" s="202"/>
      <c r="F984" s="204"/>
    </row>
    <row r="985" customHeight="1" spans="4:6">
      <c r="D985" s="202"/>
      <c r="F985" s="204"/>
    </row>
    <row r="986" customHeight="1" spans="4:6">
      <c r="D986" s="202"/>
      <c r="F986" s="204"/>
    </row>
    <row r="987" customHeight="1" spans="4:6">
      <c r="D987" s="202"/>
      <c r="F987" s="204"/>
    </row>
    <row r="988" customHeight="1" spans="4:6">
      <c r="D988" s="202"/>
      <c r="F988" s="204"/>
    </row>
    <row r="989" customHeight="1" spans="4:6">
      <c r="D989" s="202"/>
      <c r="F989" s="204"/>
    </row>
    <row r="990" customHeight="1" spans="4:6">
      <c r="D990" s="202"/>
      <c r="F990" s="204"/>
    </row>
    <row r="991" customHeight="1" spans="4:6">
      <c r="D991" s="202"/>
      <c r="F991" s="204"/>
    </row>
    <row r="992" customHeight="1" spans="4:6">
      <c r="D992" s="202"/>
      <c r="F992" s="204"/>
    </row>
    <row r="993" customHeight="1" spans="4:6">
      <c r="D993" s="202"/>
      <c r="F993" s="204"/>
    </row>
    <row r="994" customHeight="1" spans="4:6">
      <c r="D994" s="202"/>
      <c r="F994" s="204"/>
    </row>
    <row r="995" customHeight="1" spans="4:6">
      <c r="D995" s="202"/>
      <c r="F995" s="204"/>
    </row>
    <row r="996" customHeight="1" spans="4:6">
      <c r="D996" s="202"/>
      <c r="F996" s="204"/>
    </row>
    <row r="997" customHeight="1" spans="4:6">
      <c r="D997" s="202"/>
      <c r="F997" s="204"/>
    </row>
    <row r="998" customHeight="1" spans="4:6">
      <c r="D998" s="202"/>
      <c r="F998" s="204"/>
    </row>
    <row r="999" customHeight="1" spans="4:6">
      <c r="D999" s="202"/>
      <c r="F999" s="204"/>
    </row>
    <row r="1000" customHeight="1" spans="4:6">
      <c r="D1000" s="202"/>
      <c r="F1000" s="204"/>
    </row>
    <row r="1001" customHeight="1" spans="4:6">
      <c r="D1001" s="202"/>
      <c r="F1001" s="204"/>
    </row>
    <row r="1002" customHeight="1" spans="4:6">
      <c r="D1002" s="202"/>
      <c r="F1002" s="204"/>
    </row>
    <row r="1003" customHeight="1" spans="4:6">
      <c r="D1003" s="202"/>
      <c r="F1003" s="204"/>
    </row>
    <row r="1004" customHeight="1" spans="4:6">
      <c r="D1004" s="202"/>
      <c r="F1004" s="204"/>
    </row>
    <row r="1005" customHeight="1" spans="4:6">
      <c r="D1005" s="202"/>
      <c r="F1005" s="204"/>
    </row>
    <row r="1006" customHeight="1" spans="4:6">
      <c r="D1006" s="202"/>
      <c r="F1006" s="204"/>
    </row>
    <row r="1007" customHeight="1" spans="4:6">
      <c r="D1007" s="202"/>
      <c r="F1007" s="204"/>
    </row>
    <row r="1008" customHeight="1" spans="4:6">
      <c r="D1008" s="202"/>
      <c r="F1008" s="204"/>
    </row>
    <row r="1009" customHeight="1" spans="4:6">
      <c r="D1009" s="202"/>
      <c r="F1009" s="204"/>
    </row>
    <row r="1010" customHeight="1" spans="4:6">
      <c r="D1010" s="202"/>
      <c r="F1010" s="204"/>
    </row>
    <row r="1011" customHeight="1" spans="4:6">
      <c r="D1011" s="202"/>
      <c r="F1011" s="204"/>
    </row>
  </sheetData>
  <mergeCells count="34">
    <mergeCell ref="C1:D1"/>
    <mergeCell ref="E1:G1"/>
    <mergeCell ref="H1:J1"/>
    <mergeCell ref="C2:D2"/>
    <mergeCell ref="E2:G2"/>
    <mergeCell ref="C3:D3"/>
    <mergeCell ref="E3:G3"/>
    <mergeCell ref="G80:I80"/>
    <mergeCell ref="A86:C86"/>
    <mergeCell ref="G86:J86"/>
    <mergeCell ref="A87:C87"/>
    <mergeCell ref="A91:B91"/>
    <mergeCell ref="A92:B92"/>
    <mergeCell ref="A93:D93"/>
    <mergeCell ref="A94:D94"/>
    <mergeCell ref="A95:C95"/>
    <mergeCell ref="A96:C96"/>
    <mergeCell ref="A97:C97"/>
    <mergeCell ref="A98:C98"/>
    <mergeCell ref="A99:D99"/>
    <mergeCell ref="A100:D100"/>
    <mergeCell ref="A101:D101"/>
    <mergeCell ref="A102:D10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1:B3"/>
  </mergeCells>
  <dataValidations count="1">
    <dataValidation type="list" allowBlank="1" sqref="L16:L31">
      <formula1>"SINAPI,SINAPI-I,SICRO,Composição,Cotação"</formula1>
    </dataValidation>
  </dataValidations>
  <printOptions horizontalCentered="1"/>
  <pageMargins left="0.393700787401575" right="0.393700787401575" top="0.62992125984252" bottom="0.62992125984252" header="0" footer="0"/>
  <pageSetup paperSize="9" scale="57" fitToHeight="0" orientation="portrait"/>
  <headerFooter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S1000"/>
  <sheetViews>
    <sheetView view="pageBreakPreview" zoomScale="60" zoomScaleNormal="100" topLeftCell="A7" workbookViewId="0">
      <selection activeCell="F29" sqref="C29:L29"/>
    </sheetView>
  </sheetViews>
  <sheetFormatPr defaultColWidth="12.5714285714286" defaultRowHeight="15" customHeight="1"/>
  <cols>
    <col min="1" max="16" width="9.14285714285714" customWidth="1"/>
    <col min="17" max="17" width="8.71428571428571" customWidth="1"/>
    <col min="18" max="26" width="9.14285714285714" customWidth="1"/>
  </cols>
  <sheetData>
    <row r="1" ht="12.75" customHeight="1"/>
    <row r="2" ht="12.75" customHeight="1"/>
    <row r="3" ht="12.75" customHeight="1" spans="3:12">
      <c r="C3" s="39" t="e">
        <f>#REF!</f>
        <v>#REF!</v>
      </c>
      <c r="D3" s="33"/>
      <c r="E3" s="33"/>
      <c r="F3" s="33"/>
      <c r="G3" s="33"/>
      <c r="H3" s="33"/>
      <c r="I3" s="33"/>
      <c r="J3" s="33"/>
      <c r="K3" s="33"/>
      <c r="L3" s="34"/>
    </row>
    <row r="4" ht="12.75" customHeight="1"/>
    <row r="5" ht="12.75" customHeight="1" spans="3:12">
      <c r="C5" s="40" t="s">
        <v>181</v>
      </c>
      <c r="D5" s="41"/>
      <c r="E5" s="41"/>
      <c r="F5" s="41"/>
      <c r="G5" s="41"/>
      <c r="H5" s="41"/>
      <c r="I5" s="57"/>
      <c r="J5" s="58"/>
      <c r="K5" s="59">
        <v>0.5</v>
      </c>
      <c r="L5" s="34"/>
    </row>
    <row r="6" ht="12.75" customHeight="1" spans="3:12">
      <c r="C6" s="40" t="s">
        <v>182</v>
      </c>
      <c r="D6" s="41"/>
      <c r="E6" s="41"/>
      <c r="F6" s="41"/>
      <c r="G6" s="41"/>
      <c r="H6" s="41"/>
      <c r="I6" s="41"/>
      <c r="J6" s="57"/>
      <c r="K6" s="59">
        <v>0.035</v>
      </c>
      <c r="L6" s="34"/>
    </row>
    <row r="7" ht="12.75" customHeight="1" spans="2:2">
      <c r="B7" s="42" t="s">
        <v>183</v>
      </c>
    </row>
    <row r="8" ht="12.75" customHeight="1" spans="2:2">
      <c r="B8" s="42" t="s">
        <v>183</v>
      </c>
    </row>
    <row r="9" ht="12.75" customHeight="1" spans="2:12">
      <c r="B9" s="42" t="s">
        <v>183</v>
      </c>
      <c r="C9" s="43" t="s">
        <v>4</v>
      </c>
      <c r="D9" s="33"/>
      <c r="E9" s="33"/>
      <c r="F9" s="33"/>
      <c r="G9" s="33"/>
      <c r="H9" s="33"/>
      <c r="I9" s="33"/>
      <c r="J9" s="33"/>
      <c r="K9" s="33"/>
      <c r="L9" s="34"/>
    </row>
    <row r="10" ht="12.75" customHeight="1" spans="2:2">
      <c r="B10" s="42" t="s">
        <v>183</v>
      </c>
    </row>
    <row r="11" ht="12.75" customHeight="1" spans="2:12">
      <c r="B11" s="42" t="s">
        <v>183</v>
      </c>
      <c r="C11" s="44" t="s">
        <v>184</v>
      </c>
      <c r="D11" s="45"/>
      <c r="E11" s="45"/>
      <c r="F11" s="45"/>
      <c r="G11" s="45"/>
      <c r="H11" s="45"/>
      <c r="I11" s="45"/>
      <c r="J11" s="45"/>
      <c r="K11" s="45"/>
      <c r="L11" s="60"/>
    </row>
    <row r="12" ht="12.75" customHeight="1" spans="2:12">
      <c r="B12" s="42" t="s">
        <v>183</v>
      </c>
      <c r="C12" s="46" t="s">
        <v>185</v>
      </c>
      <c r="D12" s="47"/>
      <c r="E12" s="47"/>
      <c r="F12" s="47"/>
      <c r="G12" s="47"/>
      <c r="H12" s="47"/>
      <c r="I12" s="47"/>
      <c r="J12" s="47"/>
      <c r="K12" s="47"/>
      <c r="L12" s="61"/>
    </row>
    <row r="13" ht="12.75" customHeight="1" spans="2:2">
      <c r="B13" s="42" t="s">
        <v>183</v>
      </c>
    </row>
    <row r="14" ht="12.75" customHeight="1" spans="2:19">
      <c r="B14" s="42" t="s">
        <v>183</v>
      </c>
      <c r="C14" s="48" t="s">
        <v>186</v>
      </c>
      <c r="D14" s="49"/>
      <c r="E14" s="49"/>
      <c r="F14" s="49"/>
      <c r="G14" s="49"/>
      <c r="H14" s="49"/>
      <c r="I14" s="49"/>
      <c r="J14" s="62"/>
      <c r="K14" s="63" t="s">
        <v>187</v>
      </c>
      <c r="L14" s="63" t="s">
        <v>188</v>
      </c>
      <c r="N14" s="42" t="s">
        <v>189</v>
      </c>
      <c r="Q14" s="42" t="s">
        <v>190</v>
      </c>
      <c r="R14" s="42" t="s">
        <v>191</v>
      </c>
      <c r="S14" s="42" t="s">
        <v>192</v>
      </c>
    </row>
    <row r="15" ht="12.75" customHeight="1" spans="2:12">
      <c r="B15" s="42" t="s">
        <v>183</v>
      </c>
      <c r="C15" s="50"/>
      <c r="D15" s="28"/>
      <c r="E15" s="28"/>
      <c r="F15" s="28"/>
      <c r="G15" s="28"/>
      <c r="H15" s="28"/>
      <c r="I15" s="28"/>
      <c r="J15" s="29"/>
      <c r="K15" s="64"/>
      <c r="L15" s="64"/>
    </row>
    <row r="16" ht="12.75" customHeight="1" spans="2:19">
      <c r="B16" s="42" t="s">
        <v>183</v>
      </c>
      <c r="C16" s="39" t="s">
        <v>193</v>
      </c>
      <c r="D16" s="33"/>
      <c r="E16" s="33"/>
      <c r="F16" s="33"/>
      <c r="G16" s="33"/>
      <c r="H16" s="33"/>
      <c r="I16" s="33"/>
      <c r="J16" s="34"/>
      <c r="K16" s="65" t="s">
        <v>194</v>
      </c>
      <c r="L16" s="66"/>
      <c r="N16" s="42" t="s">
        <v>195</v>
      </c>
      <c r="Q16" s="70" t="e">
        <f>VLOOKUP(CONCATENATE(C12,"-",K16),$C$5:$G$132,3,0)</f>
        <v>#N/A</v>
      </c>
      <c r="R16" s="70" t="e">
        <f>VLOOKUP(CONCATENATE(C12,"-",K16),$C$5:$G$132,4,0)</f>
        <v>#N/A</v>
      </c>
      <c r="S16" s="70" t="e">
        <f>VLOOKUP(CONCATENATE(C12,"-",K16),$C$5:$G$132,5,0)</f>
        <v>#N/A</v>
      </c>
    </row>
    <row r="17" ht="12.75" customHeight="1" spans="2:19">
      <c r="B17" s="42" t="s">
        <v>183</v>
      </c>
      <c r="C17" s="39" t="s">
        <v>196</v>
      </c>
      <c r="D17" s="33"/>
      <c r="E17" s="33"/>
      <c r="F17" s="33"/>
      <c r="G17" s="33"/>
      <c r="H17" s="33"/>
      <c r="I17" s="33"/>
      <c r="J17" s="34"/>
      <c r="K17" s="65" t="s">
        <v>197</v>
      </c>
      <c r="L17" s="66"/>
      <c r="N17" s="42" t="s">
        <v>195</v>
      </c>
      <c r="Q17" s="70" t="e">
        <f>VLOOKUP(CONCATENATE(C12,"-",K17),$C$5:$G$132,3,0)</f>
        <v>#N/A</v>
      </c>
      <c r="R17" s="70" t="e">
        <f>VLOOKUP(CONCATENATE(C12,"-",K17),$C$5:$G$132,4,0)</f>
        <v>#N/A</v>
      </c>
      <c r="S17" s="70" t="e">
        <f>VLOOKUP(CONCATENATE(C12,"-",K17),$C$5:$G$132,5,0)</f>
        <v>#N/A</v>
      </c>
    </row>
    <row r="18" ht="12.75" customHeight="1" spans="2:19">
      <c r="B18" s="42" t="s">
        <v>183</v>
      </c>
      <c r="C18" s="39" t="s">
        <v>198</v>
      </c>
      <c r="D18" s="33"/>
      <c r="E18" s="33"/>
      <c r="F18" s="33"/>
      <c r="G18" s="33"/>
      <c r="H18" s="33"/>
      <c r="I18" s="33"/>
      <c r="J18" s="34"/>
      <c r="K18" s="65" t="s">
        <v>199</v>
      </c>
      <c r="L18" s="66"/>
      <c r="N18" s="42" t="s">
        <v>195</v>
      </c>
      <c r="Q18" s="70" t="e">
        <f>VLOOKUP(CONCATENATE(C12,"-",K18),$C$5:$G$132,3,0)</f>
        <v>#N/A</v>
      </c>
      <c r="R18" s="70" t="e">
        <f>VLOOKUP(CONCATENATE(C12,"-",K18),$C$5:$G$132,4,0)</f>
        <v>#N/A</v>
      </c>
      <c r="S18" s="70" t="e">
        <f>VLOOKUP(CONCATENATE(C12,"-",K18),$C$5:$G$132,5,0)</f>
        <v>#N/A</v>
      </c>
    </row>
    <row r="19" ht="12.75" customHeight="1" spans="2:19">
      <c r="B19" s="42" t="s">
        <v>183</v>
      </c>
      <c r="C19" s="39" t="s">
        <v>200</v>
      </c>
      <c r="D19" s="33"/>
      <c r="E19" s="33"/>
      <c r="F19" s="33"/>
      <c r="G19" s="33"/>
      <c r="H19" s="33"/>
      <c r="I19" s="33"/>
      <c r="J19" s="34"/>
      <c r="K19" s="65" t="s">
        <v>201</v>
      </c>
      <c r="L19" s="66"/>
      <c r="N19" s="42" t="s">
        <v>195</v>
      </c>
      <c r="Q19" s="70" t="e">
        <f>VLOOKUP(CONCATENATE(C12,"-",K19),$C$5:$G$132,3,0)</f>
        <v>#N/A</v>
      </c>
      <c r="R19" s="70" t="e">
        <f>VLOOKUP(CONCATENATE(C12,"-",K19),$C$5:$G$132,4,0)</f>
        <v>#N/A</v>
      </c>
      <c r="S19" s="70" t="e">
        <f>VLOOKUP(CONCATENATE(C12,"-",K19),$C$5:$G$132,5,0)</f>
        <v>#N/A</v>
      </c>
    </row>
    <row r="20" ht="12.75" customHeight="1" spans="2:19">
      <c r="B20" s="42" t="s">
        <v>183</v>
      </c>
      <c r="C20" s="39" t="s">
        <v>202</v>
      </c>
      <c r="D20" s="33"/>
      <c r="E20" s="33"/>
      <c r="F20" s="33"/>
      <c r="G20" s="33"/>
      <c r="H20" s="33"/>
      <c r="I20" s="33"/>
      <c r="J20" s="34"/>
      <c r="K20" s="65" t="s">
        <v>203</v>
      </c>
      <c r="L20" s="66"/>
      <c r="N20" s="42" t="s">
        <v>195</v>
      </c>
      <c r="Q20" s="70" t="e">
        <f>VLOOKUP(CONCATENATE(C12,"-",K20),$C$5:$G$132,3,0)</f>
        <v>#N/A</v>
      </c>
      <c r="R20" s="70" t="e">
        <f>VLOOKUP(CONCATENATE(C12,"-",K20),$C$5:$G$132,4,0)</f>
        <v>#N/A</v>
      </c>
      <c r="S20" s="70" t="e">
        <f>VLOOKUP(CONCATENATE(C12,"-",K20),$C$5:$G$132,5,0)</f>
        <v>#N/A</v>
      </c>
    </row>
    <row r="21" ht="12.75" customHeight="1" spans="2:19">
      <c r="B21" s="42" t="s">
        <v>183</v>
      </c>
      <c r="C21" s="39" t="s">
        <v>204</v>
      </c>
      <c r="D21" s="33"/>
      <c r="E21" s="33"/>
      <c r="F21" s="33"/>
      <c r="G21" s="33"/>
      <c r="H21" s="33"/>
      <c r="I21" s="33"/>
      <c r="J21" s="34"/>
      <c r="K21" s="65" t="s">
        <v>205</v>
      </c>
      <c r="L21" s="67"/>
      <c r="N21" s="42" t="s">
        <v>195</v>
      </c>
      <c r="Q21" s="70">
        <v>0.0365</v>
      </c>
      <c r="R21" s="70">
        <v>0.0365</v>
      </c>
      <c r="S21" s="70">
        <v>0.0365</v>
      </c>
    </row>
    <row r="22" ht="12.75" customHeight="1" spans="2:19">
      <c r="B22" s="42" t="s">
        <v>183</v>
      </c>
      <c r="C22" s="39" t="s">
        <v>206</v>
      </c>
      <c r="D22" s="33"/>
      <c r="E22" s="33"/>
      <c r="F22" s="33"/>
      <c r="G22" s="33"/>
      <c r="H22" s="33"/>
      <c r="I22" s="33"/>
      <c r="J22" s="34"/>
      <c r="K22" s="65" t="s">
        <v>207</v>
      </c>
      <c r="L22" s="67"/>
      <c r="N22" s="42" t="s">
        <v>195</v>
      </c>
      <c r="Q22" s="70">
        <v>0</v>
      </c>
      <c r="R22" s="70">
        <v>0.025</v>
      </c>
      <c r="S22" s="70">
        <v>0.05</v>
      </c>
    </row>
    <row r="23" ht="12.75" customHeight="1" spans="2:19">
      <c r="B23" s="42" t="s">
        <v>183</v>
      </c>
      <c r="C23" s="39" t="s">
        <v>208</v>
      </c>
      <c r="D23" s="33"/>
      <c r="E23" s="33"/>
      <c r="F23" s="33"/>
      <c r="G23" s="33"/>
      <c r="H23" s="33"/>
      <c r="I23" s="33"/>
      <c r="J23" s="34"/>
      <c r="K23" s="65" t="s">
        <v>209</v>
      </c>
      <c r="L23" s="67"/>
      <c r="N23" s="42" t="s">
        <v>195</v>
      </c>
      <c r="Q23" s="70">
        <v>0</v>
      </c>
      <c r="R23" s="70">
        <v>0.045</v>
      </c>
      <c r="S23" s="70">
        <v>0.045</v>
      </c>
    </row>
    <row r="24" ht="12.75" customHeight="1" spans="2:19">
      <c r="B24" s="42" t="s">
        <v>183</v>
      </c>
      <c r="C24" s="39" t="s">
        <v>210</v>
      </c>
      <c r="D24" s="33"/>
      <c r="E24" s="33"/>
      <c r="F24" s="33"/>
      <c r="G24" s="33"/>
      <c r="H24" s="33"/>
      <c r="I24" s="33"/>
      <c r="J24" s="34"/>
      <c r="K24" s="65" t="s">
        <v>211</v>
      </c>
      <c r="L24" s="67"/>
      <c r="N24" s="42" t="str">
        <f>IF(OR($J$12=$A$142,$J$12=$A$141,AND(L24&gt;=Q24,L24&lt;=S24)),"OK","FORA DO INTERVALO")</f>
        <v>OK</v>
      </c>
      <c r="Q24" s="70">
        <f>IF($J12=$A$141,0,VLOOKUP(CONCATENATE($J12,"-",$R24),$C$5:$G$132,3,0))</f>
        <v>0</v>
      </c>
      <c r="R24" s="70">
        <f>IF($J12=$A$141,0,VLOOKUP(CONCATENATE($J12,"-",$R24),$C$5:$G$132,4,0))</f>
        <v>0</v>
      </c>
      <c r="S24" s="70">
        <f>IF($J12=$A$141,0,VLOOKUP(CONCATENATE($J12,"-",$R24),$C$5:$G$132,5,0))</f>
        <v>0</v>
      </c>
    </row>
    <row r="25" ht="12.75" customHeight="1" spans="2:12">
      <c r="B25" s="42" t="s">
        <v>183</v>
      </c>
      <c r="C25" s="51"/>
      <c r="D25" s="33"/>
      <c r="E25" s="33"/>
      <c r="F25" s="33"/>
      <c r="G25" s="33"/>
      <c r="H25" s="33"/>
      <c r="I25" s="33"/>
      <c r="J25" s="34"/>
      <c r="K25" s="68"/>
      <c r="L25" s="68"/>
    </row>
    <row r="26" ht="12.75" customHeight="1" spans="2:2">
      <c r="B26" s="42" t="s">
        <v>183</v>
      </c>
    </row>
    <row r="27" ht="12.75" customHeight="1" spans="2:4">
      <c r="B27" s="42" t="s">
        <v>183</v>
      </c>
      <c r="C27" s="42" t="str">
        <f>IF(N24&lt;&gt;"ok","X","")</f>
        <v/>
      </c>
      <c r="D27" s="42" t="str">
        <f>IF(N24&lt;&gt;"ok","Anexo: Relatório Técnico Circunstanciado justificando a adoção do percentual de cada parcela do BDI.","")</f>
        <v/>
      </c>
    </row>
    <row r="28" ht="12.75" customHeight="1" spans="2:2">
      <c r="B28" s="42" t="s">
        <v>183</v>
      </c>
    </row>
    <row r="29" ht="12.75" customHeight="1" spans="2:3">
      <c r="B29" s="42" t="s">
        <v>183</v>
      </c>
      <c r="C29" s="52" t="s">
        <v>212</v>
      </c>
    </row>
    <row r="30" ht="12.75" customHeight="1" spans="2:10">
      <c r="B30" s="42" t="s">
        <v>183</v>
      </c>
      <c r="F30" s="42" t="s">
        <v>213</v>
      </c>
      <c r="G30" s="42" t="str">
        <f>IF($J12=$A$142,"(1+K1+K2)*(1+K3)","(1+AC + S + R + G)*(1 + DF)*(1+L)")</f>
        <v>(1+K1+K2)*(1+K3)</v>
      </c>
      <c r="J30" s="69" t="s">
        <v>214</v>
      </c>
    </row>
    <row r="31" ht="12.75" customHeight="1" spans="2:7">
      <c r="B31" s="42" t="s">
        <v>183</v>
      </c>
      <c r="G31" s="42" t="s">
        <v>215</v>
      </c>
    </row>
    <row r="32" ht="12.75" customHeight="1" spans="2:2">
      <c r="B32" s="42" t="s">
        <v>183</v>
      </c>
    </row>
    <row r="33" ht="27.75" customHeight="1" spans="2:12">
      <c r="B33" s="42" t="s">
        <v>183</v>
      </c>
      <c r="C33" s="53" t="s">
        <v>216</v>
      </c>
      <c r="D33" s="33"/>
      <c r="E33" s="33"/>
      <c r="F33" s="33"/>
      <c r="G33" s="33"/>
      <c r="H33" s="33"/>
      <c r="I33" s="33"/>
      <c r="J33" s="33"/>
      <c r="K33" s="33"/>
      <c r="L33" s="34"/>
    </row>
    <row r="34" ht="12.75" customHeight="1" spans="2:2">
      <c r="B34" s="42" t="s">
        <v>183</v>
      </c>
    </row>
    <row r="35" ht="12.75" customHeight="1" spans="2:12">
      <c r="B35" s="42" t="s">
        <v>183</v>
      </c>
      <c r="C35" s="54" t="s">
        <v>217</v>
      </c>
      <c r="D35" s="49"/>
      <c r="E35" s="49"/>
      <c r="F35" s="49"/>
      <c r="G35" s="49"/>
      <c r="H35" s="49"/>
      <c r="I35" s="49"/>
      <c r="J35" s="49"/>
      <c r="K35" s="49"/>
      <c r="L35" s="62"/>
    </row>
    <row r="36" ht="16.5" customHeight="1" spans="2:12">
      <c r="B36" s="42" t="s">
        <v>183</v>
      </c>
      <c r="C36" s="50"/>
      <c r="D36" s="28"/>
      <c r="E36" s="28"/>
      <c r="F36" s="28"/>
      <c r="G36" s="28"/>
      <c r="H36" s="28"/>
      <c r="I36" s="28"/>
      <c r="J36" s="28"/>
      <c r="K36" s="28"/>
      <c r="L36" s="29"/>
    </row>
    <row r="37" ht="12.75" customHeight="1" spans="3:12">
      <c r="C37" s="55"/>
      <c r="D37" s="55"/>
      <c r="E37" s="55"/>
      <c r="F37" s="55"/>
      <c r="G37" s="55"/>
      <c r="H37" s="55"/>
      <c r="I37" s="55"/>
      <c r="J37" s="55"/>
      <c r="K37" s="55"/>
      <c r="L37" s="55"/>
    </row>
    <row r="38" ht="12.75" customHeight="1" spans="2:3">
      <c r="B38" s="42" t="s">
        <v>183</v>
      </c>
      <c r="C38" s="42" t="s">
        <v>218</v>
      </c>
    </row>
    <row r="39" ht="61.5" customHeight="1" spans="2:12">
      <c r="B39" s="42" t="s">
        <v>183</v>
      </c>
      <c r="C39" s="51"/>
      <c r="D39" s="33"/>
      <c r="E39" s="33"/>
      <c r="F39" s="33"/>
      <c r="G39" s="33"/>
      <c r="H39" s="33"/>
      <c r="I39" s="33"/>
      <c r="J39" s="33"/>
      <c r="K39" s="33"/>
      <c r="L39" s="34"/>
    </row>
    <row r="40" ht="12.75" customHeight="1" spans="2:2">
      <c r="B40" s="42" t="s">
        <v>183</v>
      </c>
    </row>
    <row r="41" ht="12.75" customHeight="1" spans="2:12">
      <c r="B41" s="42" t="s">
        <v>183</v>
      </c>
      <c r="C41" s="37" t="s">
        <v>219</v>
      </c>
      <c r="D41" s="37"/>
      <c r="E41" s="37"/>
      <c r="F41" s="37"/>
      <c r="I41" s="37"/>
      <c r="J41" s="37"/>
      <c r="K41" s="37"/>
      <c r="L41" s="37"/>
    </row>
    <row r="42" ht="12.75" customHeight="1" spans="2:9">
      <c r="B42" s="42" t="s">
        <v>183</v>
      </c>
      <c r="C42" s="38" t="s">
        <v>179</v>
      </c>
      <c r="I42" s="38" t="s">
        <v>180</v>
      </c>
    </row>
    <row r="43" ht="12.75" customHeight="1" spans="2:2">
      <c r="B43" s="42" t="s">
        <v>183</v>
      </c>
    </row>
    <row r="44" ht="12.75" customHeight="1"/>
    <row r="45" ht="12.75" customHeight="1" spans="3:6">
      <c r="C45" s="56"/>
      <c r="D45" s="56"/>
      <c r="E45" s="56"/>
      <c r="F45" s="56"/>
    </row>
    <row r="46" ht="12.75" customHeight="1" spans="3:5">
      <c r="C46" s="38"/>
      <c r="D46" s="38"/>
      <c r="E46" s="38"/>
    </row>
    <row r="47" ht="12.75" customHeight="1" spans="3:5">
      <c r="C47" s="38"/>
      <c r="D47" s="38"/>
      <c r="E47" s="38"/>
    </row>
    <row r="48" ht="12.75" customHeight="1" spans="3:5">
      <c r="C48" s="38"/>
      <c r="D48" s="38"/>
      <c r="E48" s="38"/>
    </row>
    <row r="49" ht="12.75" customHeight="1" spans="2:2">
      <c r="B49" s="42" t="s">
        <v>183</v>
      </c>
    </row>
    <row r="50" ht="12.75" customHeight="1" spans="2:3">
      <c r="B50" s="42" t="s">
        <v>220</v>
      </c>
      <c r="C50" s="1" t="s">
        <v>5</v>
      </c>
    </row>
    <row r="51" ht="12.75" customHeight="1" spans="2:2">
      <c r="B51" s="42" t="s">
        <v>220</v>
      </c>
    </row>
    <row r="52" ht="12.75" customHeight="1" spans="2:3">
      <c r="B52" s="42" t="s">
        <v>220</v>
      </c>
      <c r="C52" s="42" t="s">
        <v>184</v>
      </c>
    </row>
    <row r="53" ht="12.75" customHeight="1" spans="2:3">
      <c r="B53" s="42" t="s">
        <v>220</v>
      </c>
      <c r="C53" s="42" t="s">
        <v>221</v>
      </c>
    </row>
    <row r="54" ht="12.75" customHeight="1" spans="2:2">
      <c r="B54" s="42" t="s">
        <v>220</v>
      </c>
    </row>
    <row r="55" ht="12.75" customHeight="1" spans="2:19">
      <c r="B55" s="42" t="s">
        <v>220</v>
      </c>
      <c r="C55" s="42" t="s">
        <v>186</v>
      </c>
      <c r="K55" s="42" t="s">
        <v>187</v>
      </c>
      <c r="L55" s="42" t="s">
        <v>188</v>
      </c>
      <c r="N55" s="42" t="s">
        <v>189</v>
      </c>
      <c r="Q55" s="42" t="s">
        <v>190</v>
      </c>
      <c r="R55" s="42" t="s">
        <v>191</v>
      </c>
      <c r="S55" s="42" t="s">
        <v>192</v>
      </c>
    </row>
    <row r="56" ht="12.75" customHeight="1" spans="2:2">
      <c r="B56" s="42" t="s">
        <v>220</v>
      </c>
    </row>
    <row r="57" ht="12.75" customHeight="1" spans="2:19">
      <c r="B57" s="42" t="s">
        <v>220</v>
      </c>
      <c r="C57" s="42" t="s">
        <v>193</v>
      </c>
      <c r="K57" s="42" t="s">
        <v>194</v>
      </c>
      <c r="N57" s="42" t="s">
        <v>195</v>
      </c>
      <c r="Q57" s="42" t="e">
        <f>VLOOKUP(CONCATENATE(C53,"-",K57),$C$5:$G$132,3,0)</f>
        <v>#N/A</v>
      </c>
      <c r="R57" s="42" t="e">
        <f>VLOOKUP(CONCATENATE(C53,"-",K57),$C$5:$G$132,4,0)</f>
        <v>#N/A</v>
      </c>
      <c r="S57" s="42" t="e">
        <f>VLOOKUP(CONCATENATE(C53,"-",K57),$C$5:$G$132,5,0)</f>
        <v>#N/A</v>
      </c>
    </row>
    <row r="58" ht="12.75" customHeight="1" spans="2:19">
      <c r="B58" s="42" t="s">
        <v>220</v>
      </c>
      <c r="C58" s="42" t="s">
        <v>196</v>
      </c>
      <c r="K58" s="42" t="s">
        <v>197</v>
      </c>
      <c r="N58" s="42" t="s">
        <v>195</v>
      </c>
      <c r="Q58" s="42" t="e">
        <f>VLOOKUP(CONCATENATE(C53,"-",K58),$C$5:$G$132,3,0)</f>
        <v>#N/A</v>
      </c>
      <c r="R58" s="42" t="e">
        <f>VLOOKUP(CONCATENATE(C53,"-",K58),$C$5:$G$132,4,0)</f>
        <v>#N/A</v>
      </c>
      <c r="S58" s="42" t="e">
        <f>VLOOKUP(CONCATENATE(C53,"-",K58),$C$5:$G$132,5,0)</f>
        <v>#N/A</v>
      </c>
    </row>
    <row r="59" ht="12.75" customHeight="1" spans="2:19">
      <c r="B59" s="42" t="s">
        <v>220</v>
      </c>
      <c r="C59" s="42" t="s">
        <v>198</v>
      </c>
      <c r="K59" s="42" t="s">
        <v>199</v>
      </c>
      <c r="N59" s="42" t="s">
        <v>195</v>
      </c>
      <c r="Q59" s="42" t="e">
        <f>VLOOKUP(CONCATENATE(C53,"-",K59),$C$5:$G$132,3,0)</f>
        <v>#N/A</v>
      </c>
      <c r="R59" s="42" t="e">
        <f>VLOOKUP(CONCATENATE(C53,"-",K59),$C$5:$G$132,4,0)</f>
        <v>#N/A</v>
      </c>
      <c r="S59" s="42" t="e">
        <f>VLOOKUP(CONCATENATE(C53,"-",K59),$C$5:$G$132,5,0)</f>
        <v>#N/A</v>
      </c>
    </row>
    <row r="60" ht="12.75" customHeight="1" spans="2:19">
      <c r="B60" s="42" t="s">
        <v>220</v>
      </c>
      <c r="C60" s="42" t="s">
        <v>200</v>
      </c>
      <c r="K60" s="42" t="s">
        <v>201</v>
      </c>
      <c r="N60" s="42" t="s">
        <v>195</v>
      </c>
      <c r="Q60" s="42" t="e">
        <f>VLOOKUP(CONCATENATE(C53,"-",K60),$C$5:$G$132,3,0)</f>
        <v>#N/A</v>
      </c>
      <c r="R60" s="42" t="e">
        <f>VLOOKUP(CONCATENATE(C53,"-",K60),$C$5:$G$132,4,0)</f>
        <v>#N/A</v>
      </c>
      <c r="S60" s="42" t="e">
        <f>VLOOKUP(CONCATENATE(C53,"-",K60),$C$5:$G$132,5,0)</f>
        <v>#N/A</v>
      </c>
    </row>
    <row r="61" ht="12.75" customHeight="1" spans="2:19">
      <c r="B61" s="42" t="s">
        <v>220</v>
      </c>
      <c r="C61" s="42" t="s">
        <v>202</v>
      </c>
      <c r="K61" s="42" t="s">
        <v>203</v>
      </c>
      <c r="N61" s="42" t="s">
        <v>195</v>
      </c>
      <c r="Q61" s="42" t="e">
        <f>VLOOKUP(CONCATENATE(C53,"-",K61),$C$5:$G$132,3,0)</f>
        <v>#N/A</v>
      </c>
      <c r="R61" s="42" t="e">
        <f>VLOOKUP(CONCATENATE(C53,"-",K61),$C$5:$G$132,4,0)</f>
        <v>#N/A</v>
      </c>
      <c r="S61" s="42" t="e">
        <f>VLOOKUP(CONCATENATE(C53,"-",K61),$C$5:$G$132,5,0)</f>
        <v>#N/A</v>
      </c>
    </row>
    <row r="62" ht="12.75" customHeight="1" spans="2:19">
      <c r="B62" s="42" t="s">
        <v>220</v>
      </c>
      <c r="C62" s="42" t="s">
        <v>204</v>
      </c>
      <c r="K62" s="42" t="s">
        <v>205</v>
      </c>
      <c r="N62" s="42" t="s">
        <v>195</v>
      </c>
      <c r="Q62" s="42">
        <v>0.0365</v>
      </c>
      <c r="R62" s="42">
        <v>0.0365</v>
      </c>
      <c r="S62" s="42">
        <v>0.0365</v>
      </c>
    </row>
    <row r="63" ht="12.75" customHeight="1" spans="2:19">
      <c r="B63" s="42" t="s">
        <v>220</v>
      </c>
      <c r="C63" s="42" t="s">
        <v>206</v>
      </c>
      <c r="K63" s="42" t="s">
        <v>207</v>
      </c>
      <c r="L63" s="42">
        <v>0</v>
      </c>
      <c r="N63" s="42" t="s">
        <v>195</v>
      </c>
      <c r="Q63" s="42">
        <v>0</v>
      </c>
      <c r="R63" s="42">
        <v>0.025</v>
      </c>
      <c r="S63" s="42">
        <v>0.05</v>
      </c>
    </row>
    <row r="64" ht="12.75" customHeight="1" spans="2:19">
      <c r="B64" s="42" t="s">
        <v>220</v>
      </c>
      <c r="C64" s="42" t="s">
        <v>208</v>
      </c>
      <c r="K64" s="42" t="s">
        <v>209</v>
      </c>
      <c r="L64" s="42">
        <v>0</v>
      </c>
      <c r="N64" s="42" t="s">
        <v>195</v>
      </c>
      <c r="Q64" s="42">
        <v>0</v>
      </c>
      <c r="R64" s="42">
        <v>0.045</v>
      </c>
      <c r="S64" s="42">
        <v>0.045</v>
      </c>
    </row>
    <row r="65" ht="12.75" customHeight="1" spans="2:19">
      <c r="B65" s="42" t="s">
        <v>220</v>
      </c>
      <c r="C65" s="42" t="s">
        <v>210</v>
      </c>
      <c r="K65" s="42" t="s">
        <v>211</v>
      </c>
      <c r="L65" s="42">
        <v>0</v>
      </c>
      <c r="N65" s="42" t="str">
        <f>IF(OR($J$12=$A$142,$J$12=$A$141,AND(L65&gt;=Q65,L65&lt;=S65)),"OK","FORA DO INTERVALO")</f>
        <v>OK</v>
      </c>
      <c r="Q65" s="42">
        <f>IF($J53=$A$141,0,VLOOKUP(CONCATENATE($J53,"-",$R65),$C$5:$G$132,3,0))</f>
        <v>0</v>
      </c>
      <c r="R65" s="42">
        <f>IF($J53=$A$141,0,VLOOKUP(CONCATENATE($J53,"-",$R65),$C$5:$G$132,4,0))</f>
        <v>0</v>
      </c>
      <c r="S65" s="42">
        <f>IF($J53=$A$141,0,VLOOKUP(CONCATENATE($J53,"-",$R65),$C$5:$G$132,5,0))</f>
        <v>0</v>
      </c>
    </row>
    <row r="66" ht="12.75" customHeight="1" spans="2:12">
      <c r="B66" s="42" t="s">
        <v>220</v>
      </c>
      <c r="C66" s="42" t="s">
        <v>222</v>
      </c>
      <c r="K66" s="42" t="s">
        <v>223</v>
      </c>
      <c r="L66" s="42">
        <v>0</v>
      </c>
    </row>
    <row r="67" ht="12.75" customHeight="1" spans="2:2">
      <c r="B67" s="42" t="s">
        <v>220</v>
      </c>
    </row>
    <row r="68" ht="12.75" customHeight="1" spans="2:4">
      <c r="B68" s="42" t="s">
        <v>220</v>
      </c>
      <c r="C68" s="42" t="str">
        <f>IF(N65&lt;&gt;"ok","X","")</f>
        <v/>
      </c>
      <c r="D68" s="42" t="str">
        <f>IF(N65&lt;&gt;"ok","Anexo: Relatório Técnico Circunstanciado justificando a adoção do percentual de cada parcela do BDI.","")</f>
        <v/>
      </c>
    </row>
    <row r="69" ht="12.75" customHeight="1" spans="2:2">
      <c r="B69" s="42" t="s">
        <v>220</v>
      </c>
    </row>
    <row r="70" ht="12.75" customHeight="1" spans="2:3">
      <c r="B70" s="42" t="s">
        <v>220</v>
      </c>
      <c r="C70" s="42" t="s">
        <v>212</v>
      </c>
    </row>
    <row r="71" ht="12.75" customHeight="1" spans="2:10">
      <c r="B71" s="42" t="s">
        <v>220</v>
      </c>
      <c r="F71" s="42" t="s">
        <v>213</v>
      </c>
      <c r="G71" s="42" t="str">
        <f>IF($J53=$A$142,"(1+K1+K2)*(1+K3)","(1+AC + S + R + G)*(1 + DF)*(1+L)")</f>
        <v>(1+K1+K2)*(1+K3)</v>
      </c>
      <c r="J71" s="69" t="s">
        <v>214</v>
      </c>
    </row>
    <row r="72" ht="12.75" customHeight="1" spans="2:7">
      <c r="B72" s="42" t="s">
        <v>220</v>
      </c>
      <c r="G72" s="42" t="s">
        <v>215</v>
      </c>
    </row>
    <row r="73" ht="12.75" customHeight="1" spans="2:2">
      <c r="B73" s="42" t="s">
        <v>220</v>
      </c>
    </row>
    <row r="74" ht="12.75" customHeight="1" spans="2:3">
      <c r="B74" s="42" t="s">
        <v>220</v>
      </c>
      <c r="C74" s="42" t="str">
        <f>CONCATENATE("Declaro para os devidos fins que, conforme legislação tributária municipal, a base de cálculo deste tipo de obra corresponde à ",$R$5*100,"%, com a respectiva alíquota de ",$R$6*100,"%.")</f>
        <v>Declaro para os devidos fins que, conforme legislação tributária municipal, a base de cálculo deste tipo de obra corresponde à 0%, com a respectiva alíquota de 0%.</v>
      </c>
    </row>
    <row r="75" ht="12.75" customHeight="1" spans="2:2">
      <c r="B75" s="42" t="s">
        <v>220</v>
      </c>
    </row>
    <row r="76" ht="12.75" customHeight="1" spans="2:3">
      <c r="B76" s="42" t="s">
        <v>220</v>
      </c>
      <c r="C76" s="42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</row>
    <row r="77" ht="12.75" customHeight="1" spans="2:2">
      <c r="B77" s="42" t="s">
        <v>220</v>
      </c>
    </row>
    <row r="78" ht="12.75" customHeight="1" spans="2:3">
      <c r="B78" s="42" t="s">
        <v>220</v>
      </c>
      <c r="C78" s="42" t="s">
        <v>218</v>
      </c>
    </row>
    <row r="79" ht="12.75" customHeight="1" spans="2:2">
      <c r="B79" s="42" t="s">
        <v>220</v>
      </c>
    </row>
    <row r="80" ht="12.75" customHeight="1" spans="2:2">
      <c r="B80" s="42" t="s">
        <v>220</v>
      </c>
    </row>
    <row r="81" ht="12.75" customHeight="1" spans="2:9">
      <c r="B81" s="42" t="s">
        <v>220</v>
      </c>
      <c r="C81" s="42" t="e">
        <f>import_município</f>
        <v>#NAME?</v>
      </c>
      <c r="I81" s="42" t="s">
        <v>224</v>
      </c>
    </row>
    <row r="82" ht="12.75" customHeight="1" spans="2:9">
      <c r="B82" s="42" t="s">
        <v>220</v>
      </c>
      <c r="C82" s="42" t="s">
        <v>179</v>
      </c>
      <c r="I82" s="42" t="s">
        <v>180</v>
      </c>
    </row>
    <row r="83" ht="12.75" customHeight="1" spans="2:2">
      <c r="B83" s="42" t="s">
        <v>220</v>
      </c>
    </row>
    <row r="84" ht="12.75" customHeight="1" spans="2:2">
      <c r="B84" s="42" t="s">
        <v>220</v>
      </c>
    </row>
    <row r="85" ht="12.75" customHeight="1" spans="2:3">
      <c r="B85" s="42" t="s">
        <v>220</v>
      </c>
      <c r="C85" s="42" t="s">
        <v>225</v>
      </c>
    </row>
    <row r="86" ht="12.75" customHeight="1" spans="2:3">
      <c r="B86" s="42" t="s">
        <v>220</v>
      </c>
      <c r="C86" s="42" t="s">
        <v>226</v>
      </c>
    </row>
    <row r="87" ht="12.75" customHeight="1" spans="2:3">
      <c r="B87" s="42" t="s">
        <v>220</v>
      </c>
      <c r="C87" s="42" t="s">
        <v>227</v>
      </c>
    </row>
    <row r="88" ht="12.75" customHeight="1" spans="2:3">
      <c r="B88" s="42" t="s">
        <v>220</v>
      </c>
      <c r="C88" s="42" t="s">
        <v>228</v>
      </c>
    </row>
    <row r="89" ht="12.75" customHeight="1" spans="2:2">
      <c r="B89" s="42" t="s">
        <v>220</v>
      </c>
    </row>
    <row r="90" ht="12.75" customHeight="1" spans="2:3">
      <c r="B90" s="42" t="s">
        <v>220</v>
      </c>
      <c r="C90" s="42" t="s">
        <v>6</v>
      </c>
    </row>
    <row r="91" ht="12.75" customHeight="1" spans="2:2">
      <c r="B91" s="42" t="s">
        <v>220</v>
      </c>
    </row>
    <row r="92" ht="12.75" customHeight="1" spans="2:3">
      <c r="B92" s="42" t="s">
        <v>220</v>
      </c>
      <c r="C92" s="42" t="s">
        <v>184</v>
      </c>
    </row>
    <row r="93" ht="12.75" customHeight="1" spans="2:3">
      <c r="B93" s="42" t="s">
        <v>220</v>
      </c>
      <c r="C93" s="42" t="s">
        <v>221</v>
      </c>
    </row>
    <row r="94" ht="12.75" customHeight="1" spans="2:2">
      <c r="B94" s="42" t="s">
        <v>220</v>
      </c>
    </row>
    <row r="95" ht="12.75" customHeight="1" spans="2:19">
      <c r="B95" s="42" t="s">
        <v>220</v>
      </c>
      <c r="C95" s="42" t="s">
        <v>186</v>
      </c>
      <c r="K95" s="42" t="s">
        <v>187</v>
      </c>
      <c r="L95" s="42" t="s">
        <v>188</v>
      </c>
      <c r="N95" s="42" t="s">
        <v>189</v>
      </c>
      <c r="Q95" s="42" t="s">
        <v>190</v>
      </c>
      <c r="R95" s="42" t="s">
        <v>191</v>
      </c>
      <c r="S95" s="42" t="s">
        <v>192</v>
      </c>
    </row>
    <row r="96" ht="12.75" customHeight="1" spans="2:2">
      <c r="B96" s="42" t="s">
        <v>220</v>
      </c>
    </row>
    <row r="97" ht="12.75" customHeight="1" spans="2:19">
      <c r="B97" s="42" t="s">
        <v>220</v>
      </c>
      <c r="C97" s="42" t="s">
        <v>193</v>
      </c>
      <c r="K97" s="42" t="s">
        <v>194</v>
      </c>
      <c r="N97" s="42" t="s">
        <v>195</v>
      </c>
      <c r="Q97" s="42" t="e">
        <f>VLOOKUP(CONCATENATE(C93,"-",K97),$C$5:$G$132,3,0)</f>
        <v>#N/A</v>
      </c>
      <c r="R97" s="42" t="e">
        <f>VLOOKUP(CONCATENATE(C93,"-",K97),$C$5:$G$132,4,0)</f>
        <v>#N/A</v>
      </c>
      <c r="S97" s="42" t="e">
        <f>VLOOKUP(CONCATENATE(C93,"-",K97),$C$5:$G$132,5,0)</f>
        <v>#N/A</v>
      </c>
    </row>
    <row r="98" ht="12.75" customHeight="1" spans="2:19">
      <c r="B98" s="42" t="s">
        <v>220</v>
      </c>
      <c r="C98" s="42" t="s">
        <v>196</v>
      </c>
      <c r="K98" s="42" t="s">
        <v>197</v>
      </c>
      <c r="N98" s="42" t="s">
        <v>195</v>
      </c>
      <c r="Q98" s="42" t="e">
        <f>VLOOKUP(CONCATENATE(C93,"-",K98),$C$5:$G$132,3,0)</f>
        <v>#N/A</v>
      </c>
      <c r="R98" s="42" t="e">
        <f>VLOOKUP(CONCATENATE(C93,"-",K98),$C$5:$G$132,4,0)</f>
        <v>#N/A</v>
      </c>
      <c r="S98" s="42" t="e">
        <f>VLOOKUP(CONCATENATE(C93,"-",K98),$C$5:$G$132,5,0)</f>
        <v>#N/A</v>
      </c>
    </row>
    <row r="99" ht="12.75" customHeight="1" spans="2:19">
      <c r="B99" s="42" t="s">
        <v>220</v>
      </c>
      <c r="C99" s="42" t="s">
        <v>198</v>
      </c>
      <c r="K99" s="42" t="s">
        <v>199</v>
      </c>
      <c r="N99" s="42" t="s">
        <v>195</v>
      </c>
      <c r="Q99" s="42" t="e">
        <f>VLOOKUP(CONCATENATE(C93,"-",K99),$C$5:$G$132,3,0)</f>
        <v>#N/A</v>
      </c>
      <c r="R99" s="42" t="e">
        <f>VLOOKUP(CONCATENATE(C93,"-",K99),$C$5:$G$132,4,0)</f>
        <v>#N/A</v>
      </c>
      <c r="S99" s="42" t="e">
        <f>VLOOKUP(CONCATENATE(C93,"-",K99),$C$5:$G$132,5,0)</f>
        <v>#N/A</v>
      </c>
    </row>
    <row r="100" ht="12.75" customHeight="1" spans="2:19">
      <c r="B100" s="42" t="s">
        <v>220</v>
      </c>
      <c r="C100" s="42" t="s">
        <v>200</v>
      </c>
      <c r="K100" s="42" t="s">
        <v>201</v>
      </c>
      <c r="N100" s="42" t="s">
        <v>195</v>
      </c>
      <c r="Q100" s="42" t="e">
        <f>VLOOKUP(CONCATENATE(C93,"-",K100),$C$5:$G$132,3,0)</f>
        <v>#N/A</v>
      </c>
      <c r="R100" s="42" t="e">
        <f>VLOOKUP(CONCATENATE(C93,"-",K100),$C$5:$G$132,4,0)</f>
        <v>#N/A</v>
      </c>
      <c r="S100" s="42" t="e">
        <f>VLOOKUP(CONCATENATE(C93,"-",K100),$C$5:$G$132,5,0)</f>
        <v>#N/A</v>
      </c>
    </row>
    <row r="101" ht="12.75" customHeight="1" spans="2:19">
      <c r="B101" s="42" t="s">
        <v>220</v>
      </c>
      <c r="C101" s="42" t="s">
        <v>202</v>
      </c>
      <c r="K101" s="42" t="s">
        <v>203</v>
      </c>
      <c r="N101" s="42" t="s">
        <v>195</v>
      </c>
      <c r="Q101" s="42" t="e">
        <f>VLOOKUP(CONCATENATE(C93,"-",K101),$C$5:$G$132,3,0)</f>
        <v>#N/A</v>
      </c>
      <c r="R101" s="42" t="e">
        <f>VLOOKUP(CONCATENATE(C93,"-",K101),$C$5:$G$132,4,0)</f>
        <v>#N/A</v>
      </c>
      <c r="S101" s="42" t="e">
        <f>VLOOKUP(CONCATENATE(C93,"-",K101),$C$5:$G$132,5,0)</f>
        <v>#N/A</v>
      </c>
    </row>
    <row r="102" ht="12.75" customHeight="1" spans="2:19">
      <c r="B102" s="42" t="s">
        <v>220</v>
      </c>
      <c r="C102" s="42" t="s">
        <v>204</v>
      </c>
      <c r="K102" s="42" t="s">
        <v>205</v>
      </c>
      <c r="N102" s="42" t="s">
        <v>195</v>
      </c>
      <c r="Q102" s="42">
        <v>0.0365</v>
      </c>
      <c r="R102" s="42">
        <v>0.0365</v>
      </c>
      <c r="S102" s="42">
        <v>0.0365</v>
      </c>
    </row>
    <row r="103" ht="12.75" customHeight="1" spans="2:19">
      <c r="B103" s="42" t="s">
        <v>220</v>
      </c>
      <c r="C103" s="42" t="s">
        <v>206</v>
      </c>
      <c r="K103" s="42" t="s">
        <v>207</v>
      </c>
      <c r="L103" s="42">
        <v>0</v>
      </c>
      <c r="N103" s="42" t="s">
        <v>195</v>
      </c>
      <c r="Q103" s="42">
        <v>0</v>
      </c>
      <c r="R103" s="42">
        <v>0.025</v>
      </c>
      <c r="S103" s="42">
        <v>0.05</v>
      </c>
    </row>
    <row r="104" ht="12.75" customHeight="1" spans="2:19">
      <c r="B104" s="42" t="s">
        <v>220</v>
      </c>
      <c r="C104" s="42" t="s">
        <v>208</v>
      </c>
      <c r="K104" s="42" t="s">
        <v>209</v>
      </c>
      <c r="L104" s="42">
        <v>0</v>
      </c>
      <c r="N104" s="42" t="s">
        <v>195</v>
      </c>
      <c r="Q104" s="42">
        <v>0</v>
      </c>
      <c r="R104" s="42">
        <v>0.045</v>
      </c>
      <c r="S104" s="42">
        <v>0.045</v>
      </c>
    </row>
    <row r="105" ht="12.75" customHeight="1" spans="2:19">
      <c r="B105" s="42" t="s">
        <v>220</v>
      </c>
      <c r="C105" s="42" t="s">
        <v>210</v>
      </c>
      <c r="K105" s="42" t="s">
        <v>211</v>
      </c>
      <c r="L105" s="42">
        <v>0</v>
      </c>
      <c r="N105" s="42" t="str">
        <f>IF(OR($J$12=$A$142,$J$12=$A$141,AND(L105&gt;=Q105,L105&lt;=S105)),"OK","FORA DO INTERVALO")</f>
        <v>OK</v>
      </c>
      <c r="Q105" s="42">
        <f>IF($J93=$A$141,0,VLOOKUP(CONCATENATE($J93,"-",$R105),$C$5:$G$132,3,0))</f>
        <v>0</v>
      </c>
      <c r="R105" s="42">
        <f>IF($J93=$A$141,0,VLOOKUP(CONCATENATE($J93,"-",$R105),$C$5:$G$132,4,0))</f>
        <v>0</v>
      </c>
      <c r="S105" s="42">
        <f>IF($J93=$A$141,0,VLOOKUP(CONCATENATE($J93,"-",$R105),$C$5:$G$132,5,0))</f>
        <v>0</v>
      </c>
    </row>
    <row r="106" ht="12.75" customHeight="1" spans="2:12">
      <c r="B106" s="42" t="s">
        <v>220</v>
      </c>
      <c r="C106" s="42" t="s">
        <v>222</v>
      </c>
      <c r="K106" s="42" t="s">
        <v>223</v>
      </c>
      <c r="L106" s="42">
        <v>0</v>
      </c>
    </row>
    <row r="107" ht="12.75" customHeight="1" spans="2:2">
      <c r="B107" s="42" t="s">
        <v>220</v>
      </c>
    </row>
    <row r="108" ht="12.75" customHeight="1" spans="2:4">
      <c r="B108" s="42" t="s">
        <v>220</v>
      </c>
      <c r="C108" s="42" t="str">
        <f>IF(N105&lt;&gt;"ok","X","")</f>
        <v/>
      </c>
      <c r="D108" s="42" t="str">
        <f>IF(N105&lt;&gt;"ok","Anexo: Relatório Técnico Circunstanciado justificando a adoção do percentual de cada parcela do BDI.","")</f>
        <v/>
      </c>
    </row>
    <row r="109" ht="12.75" customHeight="1" spans="2:2">
      <c r="B109" s="42" t="s">
        <v>220</v>
      </c>
    </row>
    <row r="110" ht="12.75" customHeight="1" spans="2:3">
      <c r="B110" s="42" t="s">
        <v>220</v>
      </c>
      <c r="C110" s="42" t="s">
        <v>212</v>
      </c>
    </row>
    <row r="111" ht="12.75" customHeight="1" spans="2:10">
      <c r="B111" s="42" t="s">
        <v>220</v>
      </c>
      <c r="F111" s="42" t="s">
        <v>213</v>
      </c>
      <c r="G111" s="42" t="str">
        <f>IF($J93=$A$142,"(1+K1+K2)*(1+K3)","(1+AC + S + R + G)*(1 + DF)*(1+L)")</f>
        <v>(1+K1+K2)*(1+K3)</v>
      </c>
      <c r="J111" s="69" t="s">
        <v>214</v>
      </c>
    </row>
    <row r="112" ht="12.75" customHeight="1" spans="2:7">
      <c r="B112" s="42" t="s">
        <v>220</v>
      </c>
      <c r="G112" s="42" t="s">
        <v>215</v>
      </c>
    </row>
    <row r="113" ht="12.75" customHeight="1" spans="2:2">
      <c r="B113" s="42" t="s">
        <v>220</v>
      </c>
    </row>
    <row r="114" ht="12.75" customHeight="1" spans="2:3">
      <c r="B114" s="42" t="s">
        <v>220</v>
      </c>
      <c r="C114" s="42" t="str">
        <f>CONCATENATE("Declaro para os devidos fins que, conforme legislação tributária municipal, a base de cálculo deste tipo de obra corresponde à ",$R$5*100,"%, com a respectiva alíquota de ",$R$6*100,"%.")</f>
        <v>Declaro para os devidos fins que, conforme legislação tributária municipal, a base de cálculo deste tipo de obra corresponde à 0%, com a respectiva alíquota de 0%.</v>
      </c>
    </row>
    <row r="115" ht="12.75" customHeight="1" spans="2:2">
      <c r="B115" s="42" t="s">
        <v>220</v>
      </c>
    </row>
    <row r="116" ht="12.75" customHeight="1" spans="2:3">
      <c r="B116" s="42" t="s">
        <v>220</v>
      </c>
      <c r="C116" s="42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</row>
    <row r="117" ht="12.75" customHeight="1" spans="2:2">
      <c r="B117" s="42" t="s">
        <v>220</v>
      </c>
    </row>
    <row r="118" ht="12.75" customHeight="1" spans="2:3">
      <c r="B118" s="42" t="s">
        <v>220</v>
      </c>
      <c r="C118" s="42" t="s">
        <v>218</v>
      </c>
    </row>
    <row r="119" ht="12.75" customHeight="1" spans="2:2">
      <c r="B119" s="42" t="s">
        <v>220</v>
      </c>
    </row>
    <row r="120" ht="12.75" customHeight="1" spans="2:2">
      <c r="B120" s="42" t="s">
        <v>220</v>
      </c>
    </row>
    <row r="121" ht="12.75" customHeight="1" spans="2:9">
      <c r="B121" s="42" t="s">
        <v>220</v>
      </c>
      <c r="C121" s="42" t="e">
        <f>import_município</f>
        <v>#NAME?</v>
      </c>
      <c r="I121" s="42" t="s">
        <v>224</v>
      </c>
    </row>
    <row r="122" ht="12.75" customHeight="1" spans="2:9">
      <c r="B122" s="42" t="s">
        <v>220</v>
      </c>
      <c r="C122" s="42" t="s">
        <v>179</v>
      </c>
      <c r="I122" s="42" t="s">
        <v>180</v>
      </c>
    </row>
    <row r="123" ht="12.75" customHeight="1" spans="2:2">
      <c r="B123" s="42" t="s">
        <v>220</v>
      </c>
    </row>
    <row r="124" ht="12.75" customHeight="1" spans="2:2">
      <c r="B124" s="42" t="s">
        <v>220</v>
      </c>
    </row>
    <row r="125" ht="12.75" customHeight="1" spans="2:3">
      <c r="B125" s="42" t="s">
        <v>220</v>
      </c>
      <c r="C125" s="42" t="s">
        <v>225</v>
      </c>
    </row>
    <row r="126" ht="12.75" customHeight="1" spans="2:3">
      <c r="B126" s="42" t="s">
        <v>220</v>
      </c>
      <c r="C126" s="42" t="s">
        <v>226</v>
      </c>
    </row>
    <row r="127" ht="12.75" customHeight="1" spans="2:3">
      <c r="B127" s="42" t="s">
        <v>220</v>
      </c>
      <c r="C127" s="42" t="s">
        <v>227</v>
      </c>
    </row>
    <row r="128" ht="12.75" customHeight="1" spans="2:3">
      <c r="B128" s="42" t="s">
        <v>220</v>
      </c>
      <c r="C128" s="42" t="s">
        <v>228</v>
      </c>
    </row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2">
    <mergeCell ref="C3:L3"/>
    <mergeCell ref="K5:L5"/>
    <mergeCell ref="K6:L6"/>
    <mergeCell ref="C9:L9"/>
    <mergeCell ref="C16:J16"/>
    <mergeCell ref="C17:J17"/>
    <mergeCell ref="C18:J18"/>
    <mergeCell ref="C19:J19"/>
    <mergeCell ref="C20:J20"/>
    <mergeCell ref="C21:J21"/>
    <mergeCell ref="C22:J22"/>
    <mergeCell ref="C23:J23"/>
    <mergeCell ref="C24:J24"/>
    <mergeCell ref="C25:J25"/>
    <mergeCell ref="C29:L29"/>
    <mergeCell ref="C33:L33"/>
    <mergeCell ref="C39:L39"/>
    <mergeCell ref="C50:L50"/>
    <mergeCell ref="K14:K15"/>
    <mergeCell ref="L14:L15"/>
    <mergeCell ref="C14:J15"/>
    <mergeCell ref="C35:L36"/>
  </mergeCells>
  <printOptions horizontalCentered="1"/>
  <pageMargins left="0.393700787401575" right="0.393700787401575" top="0.62992125984252" bottom="0.62992125984252" header="0" footer="0"/>
  <pageSetup paperSize="9" fitToHeight="0" orientation="portrait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996"/>
  <sheetViews>
    <sheetView view="pageBreakPreview" zoomScale="60" zoomScaleNormal="100" workbookViewId="0">
      <selection activeCell="F29" sqref="F29"/>
    </sheetView>
  </sheetViews>
  <sheetFormatPr defaultColWidth="12.5714285714286" defaultRowHeight="15" customHeight="1"/>
  <cols>
    <col min="1" max="2" width="11.5714285714286" customWidth="1"/>
    <col min="3" max="3" width="17.4285714285714" customWidth="1"/>
    <col min="4" max="4" width="7.71428571428571" customWidth="1"/>
    <col min="5" max="5" width="9.57142857142857" customWidth="1"/>
    <col min="6" max="6" width="15.4285714285714" customWidth="1"/>
    <col min="7" max="7" width="14.1428571428571" customWidth="1"/>
    <col min="8" max="8" width="15.7142857142857" customWidth="1"/>
    <col min="9" max="11" width="15.4285714285714" customWidth="1"/>
    <col min="12" max="13" width="11.5714285714286" customWidth="1"/>
    <col min="14" max="26" width="8.57142857142857" customWidth="1"/>
  </cols>
  <sheetData>
    <row r="1" ht="12.75" customHeight="1"/>
    <row r="2" ht="12.75" customHeight="1"/>
    <row r="3" ht="12.75" customHeight="1" spans="2:2">
      <c r="B3" s="1" t="e">
        <f>#REF!</f>
        <v>#REF!</v>
      </c>
    </row>
    <row r="4" ht="12.75" customHeight="1"/>
    <row r="5" ht="12.75" customHeight="1" spans="2:11">
      <c r="B5" s="2" t="s">
        <v>8</v>
      </c>
      <c r="C5" s="3" t="s">
        <v>229</v>
      </c>
      <c r="D5" s="4"/>
      <c r="E5" s="5"/>
      <c r="F5" s="2" t="s">
        <v>230</v>
      </c>
      <c r="G5" s="6" t="s">
        <v>231</v>
      </c>
      <c r="H5" s="6" t="s">
        <v>232</v>
      </c>
      <c r="I5" s="6" t="s">
        <v>233</v>
      </c>
      <c r="J5" s="6" t="s">
        <v>234</v>
      </c>
      <c r="K5" s="6" t="s">
        <v>235</v>
      </c>
    </row>
    <row r="6" ht="12.75" customHeight="1" spans="2:11">
      <c r="B6" s="7"/>
      <c r="C6" s="8"/>
      <c r="D6" s="9"/>
      <c r="E6" s="10"/>
      <c r="F6" s="7"/>
      <c r="G6" s="11" t="s">
        <v>236</v>
      </c>
      <c r="H6" s="11" t="s">
        <v>236</v>
      </c>
      <c r="I6" s="11" t="s">
        <v>236</v>
      </c>
      <c r="J6" s="11" t="s">
        <v>236</v>
      </c>
      <c r="K6" s="11" t="s">
        <v>236</v>
      </c>
    </row>
    <row r="7" ht="12.75" customHeight="1" spans="2:11">
      <c r="B7" s="12" t="e">
        <f>#REF!</f>
        <v>#REF!</v>
      </c>
      <c r="C7" s="13" t="e">
        <f>#REF!</f>
        <v>#REF!</v>
      </c>
      <c r="D7" s="14"/>
      <c r="E7" s="15"/>
      <c r="F7" s="16"/>
      <c r="G7" s="17"/>
      <c r="H7" s="17"/>
      <c r="I7" s="17"/>
      <c r="J7" s="17"/>
      <c r="K7" s="17"/>
    </row>
    <row r="8" ht="12.75" customHeight="1" spans="1:26">
      <c r="A8" s="18"/>
      <c r="B8" s="19"/>
      <c r="C8" s="20" t="s">
        <v>237</v>
      </c>
      <c r="D8" s="21"/>
      <c r="E8" s="22"/>
      <c r="F8" s="23"/>
      <c r="G8" s="24"/>
      <c r="H8" s="24"/>
      <c r="I8" s="24"/>
      <c r="J8" s="24"/>
      <c r="K8" s="24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ht="12.75" customHeight="1" spans="2:11">
      <c r="B9" s="12" t="e">
        <f>#REF!</f>
        <v>#REF!</v>
      </c>
      <c r="C9" s="13" t="e">
        <f>#REF!</f>
        <v>#REF!</v>
      </c>
      <c r="D9" s="14"/>
      <c r="E9" s="15"/>
      <c r="F9" s="16"/>
      <c r="G9" s="17"/>
      <c r="H9" s="17"/>
      <c r="I9" s="17"/>
      <c r="J9" s="17"/>
      <c r="K9" s="17"/>
    </row>
    <row r="10" ht="12.75" customHeight="1" spans="1:26">
      <c r="A10" s="18"/>
      <c r="B10" s="19"/>
      <c r="C10" s="20" t="s">
        <v>238</v>
      </c>
      <c r="D10" s="21"/>
      <c r="E10" s="22"/>
      <c r="F10" s="23"/>
      <c r="G10" s="24"/>
      <c r="H10" s="24"/>
      <c r="I10" s="24"/>
      <c r="J10" s="24"/>
      <c r="K10" s="24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ht="12.75" customHeight="1" spans="2:11">
      <c r="B11" s="25" t="s">
        <v>79</v>
      </c>
      <c r="C11" s="26" t="s">
        <v>80</v>
      </c>
      <c r="D11" s="14"/>
      <c r="E11" s="15"/>
      <c r="F11" s="16"/>
      <c r="G11" s="17"/>
      <c r="H11" s="17"/>
      <c r="I11" s="17"/>
      <c r="J11" s="17"/>
      <c r="K11" s="17"/>
    </row>
    <row r="12" ht="12.75" customHeight="1" spans="1:26">
      <c r="A12" s="18"/>
      <c r="B12" s="19"/>
      <c r="C12" s="20" t="s">
        <v>239</v>
      </c>
      <c r="D12" s="21"/>
      <c r="E12" s="22"/>
      <c r="F12" s="23"/>
      <c r="G12" s="24"/>
      <c r="H12" s="24"/>
      <c r="I12" s="24"/>
      <c r="J12" s="24"/>
      <c r="K12" s="24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ht="12.75" customHeight="1" spans="2:11">
      <c r="B13" s="25">
        <v>4</v>
      </c>
      <c r="C13" s="26" t="s">
        <v>88</v>
      </c>
      <c r="D13" s="14"/>
      <c r="E13" s="15"/>
      <c r="F13" s="16"/>
      <c r="G13" s="17"/>
      <c r="H13" s="17"/>
      <c r="I13" s="17"/>
      <c r="J13" s="17"/>
      <c r="K13" s="17"/>
    </row>
    <row r="14" ht="12.75" customHeight="1" spans="1:26">
      <c r="A14" s="18"/>
      <c r="B14" s="19"/>
      <c r="C14" s="20" t="s">
        <v>240</v>
      </c>
      <c r="D14" s="21"/>
      <c r="E14" s="22"/>
      <c r="F14" s="23"/>
      <c r="G14" s="24"/>
      <c r="H14" s="24"/>
      <c r="I14" s="24"/>
      <c r="J14" s="24"/>
      <c r="K14" s="24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ht="12.75" customHeight="1" spans="2:11">
      <c r="B15" s="25">
        <v>5</v>
      </c>
      <c r="C15" s="26" t="s">
        <v>101</v>
      </c>
      <c r="D15" s="14"/>
      <c r="E15" s="15"/>
      <c r="F15" s="16"/>
      <c r="G15" s="17"/>
      <c r="H15" s="17"/>
      <c r="I15" s="17"/>
      <c r="J15" s="17"/>
      <c r="K15" s="17"/>
    </row>
    <row r="16" ht="12.75" customHeight="1" spans="1:26">
      <c r="A16" s="18"/>
      <c r="B16" s="19"/>
      <c r="C16" s="20" t="s">
        <v>241</v>
      </c>
      <c r="D16" s="21"/>
      <c r="E16" s="22"/>
      <c r="F16" s="23"/>
      <c r="G16" s="24"/>
      <c r="H16" s="24"/>
      <c r="I16" s="24"/>
      <c r="J16" s="24"/>
      <c r="K16" s="24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ht="12.75" customHeight="1" spans="2:11">
      <c r="B17" s="25">
        <v>6</v>
      </c>
      <c r="C17" s="26" t="s">
        <v>242</v>
      </c>
      <c r="D17" s="14"/>
      <c r="E17" s="15"/>
      <c r="F17" s="16"/>
      <c r="G17" s="17"/>
      <c r="H17" s="17"/>
      <c r="I17" s="17"/>
      <c r="J17" s="17"/>
      <c r="K17" s="17"/>
    </row>
    <row r="18" ht="12.75" customHeight="1" spans="1:26">
      <c r="A18" s="18"/>
      <c r="B18" s="19"/>
      <c r="C18" s="20" t="s">
        <v>243</v>
      </c>
      <c r="D18" s="21"/>
      <c r="E18" s="22"/>
      <c r="F18" s="23"/>
      <c r="G18" s="24"/>
      <c r="H18" s="24"/>
      <c r="I18" s="24"/>
      <c r="J18" s="24"/>
      <c r="K18" s="24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ht="12.75" customHeight="1" spans="2:11">
      <c r="B19" s="25">
        <v>7</v>
      </c>
      <c r="C19" s="26" t="s">
        <v>133</v>
      </c>
      <c r="D19" s="14"/>
      <c r="E19" s="15"/>
      <c r="F19" s="16"/>
      <c r="G19" s="17"/>
      <c r="H19" s="17"/>
      <c r="I19" s="17"/>
      <c r="J19" s="17"/>
      <c r="K19" s="17"/>
    </row>
    <row r="20" ht="12.75" customHeight="1" spans="1:26">
      <c r="A20" s="18"/>
      <c r="B20" s="19"/>
      <c r="C20" s="20" t="s">
        <v>244</v>
      </c>
      <c r="D20" s="21"/>
      <c r="E20" s="22"/>
      <c r="F20" s="23"/>
      <c r="G20" s="24"/>
      <c r="H20" s="24"/>
      <c r="I20" s="24"/>
      <c r="J20" s="24"/>
      <c r="K20" s="24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ht="12.75" customHeight="1" spans="2:11">
      <c r="B21" s="25">
        <v>8</v>
      </c>
      <c r="C21" s="26" t="s">
        <v>148</v>
      </c>
      <c r="D21" s="14"/>
      <c r="E21" s="15"/>
      <c r="F21" s="16"/>
      <c r="G21" s="17"/>
      <c r="H21" s="17"/>
      <c r="I21" s="17"/>
      <c r="J21" s="17"/>
      <c r="K21" s="17"/>
    </row>
    <row r="22" ht="12.75" customHeight="1" spans="1:26">
      <c r="A22" s="18"/>
      <c r="B22" s="19"/>
      <c r="C22" s="20" t="s">
        <v>245</v>
      </c>
      <c r="D22" s="21"/>
      <c r="E22" s="22"/>
      <c r="F22" s="23"/>
      <c r="G22" s="24"/>
      <c r="H22" s="24"/>
      <c r="I22" s="24"/>
      <c r="J22" s="24"/>
      <c r="K22" s="24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ht="12.75" customHeight="1" spans="2:11">
      <c r="B23" s="25">
        <v>9</v>
      </c>
      <c r="C23" s="26" t="s">
        <v>154</v>
      </c>
      <c r="D23" s="14"/>
      <c r="E23" s="15"/>
      <c r="F23" s="16"/>
      <c r="G23" s="17"/>
      <c r="H23" s="17"/>
      <c r="I23" s="17"/>
      <c r="J23" s="17"/>
      <c r="K23" s="17"/>
    </row>
    <row r="24" ht="12.75" customHeight="1" spans="1:26">
      <c r="A24" s="18"/>
      <c r="B24" s="19"/>
      <c r="C24" s="20" t="s">
        <v>246</v>
      </c>
      <c r="D24" s="21"/>
      <c r="E24" s="22"/>
      <c r="F24" s="23"/>
      <c r="G24" s="24"/>
      <c r="H24" s="24"/>
      <c r="I24" s="24"/>
      <c r="J24" s="24"/>
      <c r="K24" s="24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</row>
    <row r="25" ht="12.75" customHeight="1" spans="2:11">
      <c r="B25" s="25">
        <v>10</v>
      </c>
      <c r="C25" s="26" t="s">
        <v>166</v>
      </c>
      <c r="D25" s="14"/>
      <c r="E25" s="15"/>
      <c r="F25" s="16"/>
      <c r="G25" s="17"/>
      <c r="H25" s="17"/>
      <c r="I25" s="17"/>
      <c r="J25" s="17"/>
      <c r="K25" s="17"/>
    </row>
    <row r="26" ht="12.75" customHeight="1" spans="1:26">
      <c r="A26" s="18"/>
      <c r="B26" s="19"/>
      <c r="C26" s="20" t="s">
        <v>247</v>
      </c>
      <c r="D26" s="21"/>
      <c r="E26" s="22"/>
      <c r="F26" s="23"/>
      <c r="G26" s="24"/>
      <c r="H26" s="24"/>
      <c r="I26" s="24"/>
      <c r="J26" s="24"/>
      <c r="K26" s="24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</row>
    <row r="27" ht="12.75" customHeight="1" spans="2:11">
      <c r="B27" s="27" t="s">
        <v>248</v>
      </c>
      <c r="C27" s="28"/>
      <c r="D27" s="28"/>
      <c r="E27" s="29"/>
      <c r="F27" s="30"/>
      <c r="G27" s="31"/>
      <c r="H27" s="31"/>
      <c r="I27" s="31"/>
      <c r="J27" s="31"/>
      <c r="K27" s="31"/>
    </row>
    <row r="28" ht="12.75" customHeight="1" spans="2:11">
      <c r="B28" s="32" t="s">
        <v>249</v>
      </c>
      <c r="C28" s="33"/>
      <c r="D28" s="33"/>
      <c r="E28" s="34"/>
      <c r="F28" s="35"/>
      <c r="G28" s="36"/>
      <c r="H28" s="36"/>
      <c r="I28" s="36"/>
      <c r="J28" s="36"/>
      <c r="K28" s="36"/>
    </row>
    <row r="29" ht="12.75" customHeight="1" spans="2:11">
      <c r="B29" s="32" t="s">
        <v>250</v>
      </c>
      <c r="C29" s="33"/>
      <c r="D29" s="33"/>
      <c r="E29" s="34"/>
      <c r="F29" s="36"/>
      <c r="G29" s="36"/>
      <c r="H29" s="36"/>
      <c r="I29" s="36"/>
      <c r="J29" s="36"/>
      <c r="K29" s="35"/>
    </row>
    <row r="30" ht="12.75" customHeight="1"/>
    <row r="31" ht="12.75" customHeight="1"/>
    <row r="32" ht="12.75" customHeight="1"/>
    <row r="33" ht="12.75" customHeight="1"/>
    <row r="34" ht="12.75" customHeight="1" spans="2:10">
      <c r="B34" s="37" t="s">
        <v>177</v>
      </c>
      <c r="C34" s="37"/>
      <c r="D34" s="37"/>
      <c r="E34" s="37"/>
      <c r="H34" s="37"/>
      <c r="I34" s="37"/>
      <c r="J34" s="37"/>
    </row>
    <row r="35" ht="12.75" customHeight="1" spans="2:8">
      <c r="B35" s="38" t="s">
        <v>179</v>
      </c>
      <c r="H35" s="38" t="s">
        <v>180</v>
      </c>
    </row>
    <row r="36" ht="12.75" customHeight="1"/>
    <row r="37" ht="12.75" customHeight="1"/>
    <row r="38" ht="12.75" customHeight="1"/>
    <row r="39" ht="12.75" customHeight="1" spans="2:5">
      <c r="B39" s="37"/>
      <c r="C39" s="37"/>
      <c r="D39" s="37"/>
      <c r="E39" s="37"/>
    </row>
    <row r="40" ht="12.75" customHeight="1"/>
    <row r="41" ht="12.75" customHeight="1" spans="2:3">
      <c r="B41" s="38"/>
      <c r="C41" s="38"/>
    </row>
    <row r="42" ht="12.75" customHeight="1" spans="2:3">
      <c r="B42" s="38"/>
      <c r="C42" s="38"/>
    </row>
    <row r="43" ht="12.75" customHeight="1" spans="2:3">
      <c r="B43" s="38"/>
      <c r="C43" s="38"/>
    </row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</sheetData>
  <mergeCells count="37">
    <mergeCell ref="B3:K3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B27:E27"/>
    <mergeCell ref="B28:E28"/>
    <mergeCell ref="B29:E29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  <mergeCell ref="F5:F6"/>
    <mergeCell ref="C5:E6"/>
  </mergeCells>
  <printOptions horizontalCentered="1"/>
  <pageMargins left="0.393700787401575" right="0.393700787401575" top="0.62992125984252" bottom="0.62992125984252" header="0" footer="0"/>
  <pageSetup paperSize="9" scale="90" fitToHeight="0" orientation="landscape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ORÇ EM BRANCO</vt:lpstr>
      <vt:lpstr>BDI EM BRANCO</vt:lpstr>
      <vt:lpstr>CRONOGRAMA EM BRANCO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alexa</cp:lastModifiedBy>
  <dcterms:created xsi:type="dcterms:W3CDTF">2022-03-30T14:12:00Z</dcterms:created>
  <cp:lastPrinted>2024-05-28T16:29:00Z</cp:lastPrinted>
  <dcterms:modified xsi:type="dcterms:W3CDTF">2024-10-08T15:02:45Z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BE5649FB9073484B97508A02FCE5DC47_12</vt:lpwstr>
  </property>
  <property fmtid="{D5CDD505-2E9C-101B-9397-08002B2CF9AE}" pid="3" name="KSOProductBuildVer">
    <vt:lpwstr>1046-12.2.0.18283</vt:lpwstr>
  </property>
</Properties>
</file>